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2"/>
  </bookViews>
  <sheets>
    <sheet name="Кошторис" sheetId="1" r:id="rId1"/>
    <sheet name="план асиг " sheetId="2" r:id="rId2"/>
    <sheet name="зведення " sheetId="3" r:id="rId3"/>
  </sheets>
  <externalReferences>
    <externalReference r:id="rId6"/>
  </externalReferences>
  <definedNames>
    <definedName name="_xlnm.Print_Area" localSheetId="0">'Кошторис'!$B$1:$K$124</definedName>
    <definedName name="_xlnm.Print_Area" localSheetId="1">'план асиг '!$A$1:$O$59</definedName>
  </definedNames>
  <calcPr fullCalcOnLoad="1"/>
</workbook>
</file>

<file path=xl/sharedStrings.xml><?xml version="1.0" encoding="utf-8"?>
<sst xmlns="http://schemas.openxmlformats.org/spreadsheetml/2006/main" count="380" uniqueCount="277">
  <si>
    <t xml:space="preserve">    (сума літерами і цифрами)</t>
  </si>
  <si>
    <t>(посада)</t>
  </si>
  <si>
    <t>(підпис)    (ініціали і прізвище)</t>
  </si>
  <si>
    <t>____________________</t>
  </si>
  <si>
    <t>(число, місяць, рік)                 М.П.</t>
  </si>
  <si>
    <t xml:space="preserve"> КОШТОРИС</t>
  </si>
  <si>
    <t>__________________________________________________________________</t>
  </si>
  <si>
    <t xml:space="preserve">                (код за ЄДРПОУ та найменування бюджетної установи)</t>
  </si>
  <si>
    <t xml:space="preserve">              (найменування міста, району, області)</t>
  </si>
  <si>
    <t>(грн.)</t>
  </si>
  <si>
    <t>плата за оренду майна бюджетних установ</t>
  </si>
  <si>
    <t>Оплата послуг (крім комунальних)</t>
  </si>
  <si>
    <t>Окремі заходи по реалізації державних (регіональних) програм, не віднесені до заходів розвитку </t>
  </si>
  <si>
    <t>(підпис)</t>
  </si>
  <si>
    <t>(ініціали і прізвище)</t>
  </si>
  <si>
    <t xml:space="preserve"> Головний бухгалтер (начальник</t>
  </si>
  <si>
    <t xml:space="preserve"> планово-фінансового відділу)</t>
  </si>
  <si>
    <t xml:space="preserve"> ____________________</t>
  </si>
  <si>
    <t xml:space="preserve"> М.П.</t>
  </si>
  <si>
    <t>Дослідження і розробки, окремі заходи розвитку по реалізації державних (регіональних) програм  </t>
  </si>
  <si>
    <t>плата за послуги, ща надаються бюджетними установами згідно з їх основною діяльністю</t>
  </si>
  <si>
    <t>надходження бюджетних установ від додаткової (господарської)  діяльності</t>
  </si>
  <si>
    <t>надходження 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</si>
  <si>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</si>
  <si>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бюджетні установи від підприємств, організацій, фізичних осіб та інших бюджетних установ для виконання цільових заходів</t>
  </si>
  <si>
    <t>О.М.Стадник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</si>
  <si>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</si>
  <si>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Нарахування на оплату праці</t>
  </si>
  <si>
    <t>Предмети, матеріали, обладнання та інвентар</t>
  </si>
  <si>
    <t>Видатки та заходи спеціального призначення</t>
  </si>
  <si>
    <t>Місцевий (7110100000 - Місцевий бюджет)</t>
  </si>
  <si>
    <t>м.Черкаси</t>
  </si>
  <si>
    <t xml:space="preserve"> Вид бюджету</t>
  </si>
  <si>
    <t>Інші поточні видатки</t>
  </si>
  <si>
    <t>місцеві податки і збори</t>
  </si>
  <si>
    <t>єдиний податок</t>
  </si>
  <si>
    <t>єдиний податок з фізичних осіб</t>
  </si>
  <si>
    <t>14 Департамент охорони здоров'я та медичних послуг</t>
  </si>
  <si>
    <t xml:space="preserve">Директор департаменту охорони здоров"я  та медичних послуг </t>
  </si>
  <si>
    <t>Черкаської міської ради</t>
  </si>
  <si>
    <r>
      <t xml:space="preserve">* </t>
    </r>
    <r>
      <rPr>
        <sz val="9"/>
        <rFont val="Times New Roman"/>
        <family val="1"/>
      </rPr>
      <t>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  </r>
    <r>
      <rPr>
        <sz val="9"/>
        <color indexed="8"/>
        <rFont val="Times New Roman"/>
        <family val="1"/>
      </rPr>
      <t xml:space="preserve"> </t>
    </r>
  </si>
  <si>
    <r>
      <t xml:space="preserve">** </t>
    </r>
    <r>
      <rPr>
        <sz val="9"/>
        <color indexed="8"/>
        <rFont val="Times New Roman"/>
        <family val="1"/>
      </rPr>
      <t>Сума проставляється за кодом відповідно до класифікації кредитування бюджету та не враховується у рядку "НАДХОДЖЕННЯ - усього".</t>
    </r>
  </si>
  <si>
    <r>
      <t xml:space="preserve">*** Заповнюється розпорядниками нижчого рівня, крім головних розпорядників та </t>
    </r>
    <r>
      <rPr>
        <sz val="9"/>
        <color indexed="8"/>
        <rFont val="Times New Roman"/>
        <family val="1"/>
      </rPr>
      <t>національних вищих навчальних закладів, яким безпосередньо встановлені призначення у державному бюджеті.</t>
    </r>
  </si>
  <si>
    <t>на 2016 рік</t>
  </si>
  <si>
    <t>код та назва відомчої класифікації видатків та кредитування бюджету</t>
  </si>
  <si>
    <t>код та назва  програмної  класифікації  видатків  та  кредитування державного бюджету</t>
  </si>
  <si>
    <t>х </t>
  </si>
  <si>
    <t>Найменування </t>
  </si>
  <si>
    <t>Код </t>
  </si>
  <si>
    <t>Усього на рік </t>
  </si>
  <si>
    <t>РАЗОМ </t>
  </si>
  <si>
    <t>загальний фонд </t>
  </si>
  <si>
    <t>спеціальний фонд </t>
  </si>
  <si>
    <t>1 </t>
  </si>
  <si>
    <t>2 </t>
  </si>
  <si>
    <t>3 </t>
  </si>
  <si>
    <t>4 </t>
  </si>
  <si>
    <t>5 </t>
  </si>
  <si>
    <t>Надходження коштів із загального фонду бюджету </t>
  </si>
  <si>
    <t>Надходження коштів із спеціального фонду бюджету, у тому числі: </t>
  </si>
  <si>
    <t>25010000 </t>
  </si>
  <si>
    <t>25020000 </t>
  </si>
  <si>
    <t>2000 </t>
  </si>
  <si>
    <t>Оплата праці </t>
  </si>
  <si>
    <t>2110 </t>
  </si>
  <si>
    <t>Заробітна плата </t>
  </si>
  <si>
    <t>2111 </t>
  </si>
  <si>
    <t xml:space="preserve">Грошове забезпечення військовослужбовців </t>
  </si>
  <si>
    <t>2112 </t>
  </si>
  <si>
    <t>2120 </t>
  </si>
  <si>
    <t>2200 </t>
  </si>
  <si>
    <t>Медикаменти та перев'язувальні матеріали </t>
  </si>
  <si>
    <t>2220 </t>
  </si>
  <si>
    <t>Продукти харчування </t>
  </si>
  <si>
    <t>2230 </t>
  </si>
  <si>
    <t>Видатки на відрядження </t>
  </si>
  <si>
    <t>Оплата комунальних послуг та енергоносіїв </t>
  </si>
  <si>
    <t>2270 </t>
  </si>
  <si>
    <t>Оплата теплопостачання </t>
  </si>
  <si>
    <t>Оплата водопостачання і водовідведення </t>
  </si>
  <si>
    <t>Оплата електроенергії  </t>
  </si>
  <si>
    <t>Оплата природного газу </t>
  </si>
  <si>
    <t>2274 </t>
  </si>
  <si>
    <t>Оплата інших енергоносіїв </t>
  </si>
  <si>
    <t>Оплата енергосервісу </t>
  </si>
  <si>
    <t>Дослідження і розробки, окремі заходи по реалізації державних (регіональних) програм  </t>
  </si>
  <si>
    <t>2281 </t>
  </si>
  <si>
    <t>2282 </t>
  </si>
  <si>
    <t>Обслуговування боргових зобов'язань</t>
  </si>
  <si>
    <t>Обслуговування внутрішніх боргових зобов’язань</t>
  </si>
  <si>
    <t>Обслуговування зовнішніх боргових зобов’язань</t>
  </si>
  <si>
    <t>2600 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</si>
  <si>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</si>
  <si>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 </t>
  </si>
  <si>
    <t>Поточні трансферти урядам іноземних держав  та міжнародним організаціям</t>
  </si>
  <si>
    <t>Соціальне забезпечення </t>
  </si>
  <si>
    <t>Виплата пенсій і допомоги </t>
  </si>
  <si>
    <t>Стипендії </t>
  </si>
  <si>
    <t>Інші виплати населенню </t>
  </si>
  <si>
    <t>3100 </t>
  </si>
  <si>
    <t>Придбання обладнання і предметів довгострокового користування </t>
  </si>
  <si>
    <t>3110 </t>
  </si>
  <si>
    <t>Капітальне будівництво (придбання) </t>
  </si>
  <si>
    <t>3120 </t>
  </si>
  <si>
    <t>Капітальне будівництво (придбання) житла </t>
  </si>
  <si>
    <t>3121 </t>
  </si>
  <si>
    <t>Капітальне будівництво (придбання) інших об’єктів </t>
  </si>
  <si>
    <t>3122 </t>
  </si>
  <si>
    <t>Капітальний ремонт </t>
  </si>
  <si>
    <t>3130 </t>
  </si>
  <si>
    <t>Капітальний ремонт житлового фонду (приміщень)</t>
  </si>
  <si>
    <t>3131 </t>
  </si>
  <si>
    <t>Капітальний ремонт інших об'єктів </t>
  </si>
  <si>
    <t>3132 </t>
  </si>
  <si>
    <t>Реконструкція та реставрація </t>
  </si>
  <si>
    <t>3140 </t>
  </si>
  <si>
    <t>Реконструкція житлового фонду (приміщень)</t>
  </si>
  <si>
    <t>3141 </t>
  </si>
  <si>
    <t>Реконструкція та реставрація інших об'єктів </t>
  </si>
  <si>
    <t>3142 </t>
  </si>
  <si>
    <t>Реставрація пам'яток культури, історії та архітектури </t>
  </si>
  <si>
    <t>3143 </t>
  </si>
  <si>
    <t>Створення державних запасів і резервів </t>
  </si>
  <si>
    <t>3150 </t>
  </si>
  <si>
    <t>Придбання землі та нематеріальних активів  </t>
  </si>
  <si>
    <t>3160 </t>
  </si>
  <si>
    <t>3200 </t>
  </si>
  <si>
    <t>Капітальні трансферти підприємствам (установам, організаціям) </t>
  </si>
  <si>
    <t>3210 </t>
  </si>
  <si>
    <t>Капітальні трансферти органам державного управління інших рівнів </t>
  </si>
  <si>
    <t>3220 </t>
  </si>
  <si>
    <t>Капітальні трансферти урядам  іноземних держав та міжнародним організаціям</t>
  </si>
  <si>
    <t>3230 </t>
  </si>
  <si>
    <t>Капітальні трансферти населенню </t>
  </si>
  <si>
    <t>3240 </t>
  </si>
  <si>
    <t>4110 </t>
  </si>
  <si>
    <t>Надання кредитів органам державного управління інших рівнів </t>
  </si>
  <si>
    <t>4111 </t>
  </si>
  <si>
    <t>Надання кредитів підприємствам, установам, організаціям </t>
  </si>
  <si>
    <t>4112 </t>
  </si>
  <si>
    <t>Надання інших внутрішніх кредитів </t>
  </si>
  <si>
    <t>4113 </t>
  </si>
  <si>
    <t>9000 </t>
  </si>
  <si>
    <t xml:space="preserve"> інші доходи </t>
  </si>
  <si>
    <t xml:space="preserve"> фінансування </t>
  </si>
  <si>
    <t xml:space="preserve"> повернення кредитів до бюджету </t>
  </si>
  <si>
    <r>
      <t>НАДХОДЖЕННЯ - усього</t>
    </r>
    <r>
      <rPr>
        <sz val="10"/>
        <color indexed="8"/>
        <rFont val="Times New Roman"/>
        <family val="1"/>
      </rPr>
      <t> </t>
    </r>
  </si>
  <si>
    <r>
      <t xml:space="preserve"> надходження від плати за послуги, що надаються бюджетними установами згідно із законодавством</t>
    </r>
    <r>
      <rPr>
        <sz val="10"/>
        <color indexed="8"/>
        <rFont val="Times New Roman"/>
        <family val="1"/>
      </rPr>
      <t> </t>
    </r>
  </si>
  <si>
    <r>
      <t xml:space="preserve"> інші джерела власних надходжень бюджетних установ</t>
    </r>
    <r>
      <rPr>
        <sz val="10"/>
        <color indexed="8"/>
        <rFont val="Times New Roman"/>
        <family val="1"/>
      </rPr>
      <t> </t>
    </r>
  </si>
  <si>
    <r>
      <t xml:space="preserve"> інші надходження, у тому числі:</t>
    </r>
    <r>
      <rPr>
        <sz val="10"/>
        <color indexed="8"/>
        <rFont val="Times New Roman"/>
        <family val="1"/>
      </rPr>
      <t> </t>
    </r>
  </si>
  <si>
    <r>
      <t>*</t>
    </r>
    <r>
      <rPr>
        <sz val="10"/>
        <rFont val="Times New Roman"/>
        <family val="1"/>
      </rPr>
      <t>*</t>
    </r>
    <r>
      <rPr>
        <sz val="10"/>
        <color indexed="8"/>
        <rFont val="Times New Roman"/>
        <family val="1"/>
      </rPr>
      <t> </t>
    </r>
  </si>
  <si>
    <r>
      <t>ВИДАТКИ ТА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НАДАННЯ КРЕДИТІВ - усього</t>
    </r>
    <r>
      <rPr>
        <sz val="10"/>
        <color indexed="8"/>
        <rFont val="Times New Roman"/>
        <family val="1"/>
      </rPr>
      <t> </t>
    </r>
  </si>
  <si>
    <r>
      <t>Поточні видатки</t>
    </r>
    <r>
      <rPr>
        <sz val="10"/>
        <color indexed="8"/>
        <rFont val="Times New Roman"/>
        <family val="1"/>
      </rPr>
      <t> </t>
    </r>
  </si>
  <si>
    <r>
      <t>Використання</t>
    </r>
    <r>
      <rPr>
        <b/>
        <sz val="10"/>
        <color indexed="8"/>
        <rFont val="Times New Roman"/>
        <family val="1"/>
      </rPr>
      <t xml:space="preserve"> </t>
    </r>
    <r>
      <rPr>
        <b/>
        <i/>
        <sz val="10"/>
        <color indexed="8"/>
        <rFont val="Times New Roman"/>
        <family val="1"/>
      </rPr>
      <t>товарів і послуг</t>
    </r>
  </si>
  <si>
    <r>
      <t>Поточні трансферти</t>
    </r>
    <r>
      <rPr>
        <i/>
        <sz val="10"/>
        <color indexed="8"/>
        <rFont val="Times New Roman"/>
        <family val="1"/>
      </rPr>
      <t> </t>
    </r>
  </si>
  <si>
    <r>
      <t>Капітальні видатки</t>
    </r>
    <r>
      <rPr>
        <sz val="10"/>
        <color indexed="8"/>
        <rFont val="Times New Roman"/>
        <family val="1"/>
      </rPr>
      <t> </t>
    </r>
  </si>
  <si>
    <r>
      <t>Придбання основного капіталу</t>
    </r>
    <r>
      <rPr>
        <sz val="10"/>
        <color indexed="8"/>
        <rFont val="Times New Roman"/>
        <family val="1"/>
      </rPr>
      <t> </t>
    </r>
  </si>
  <si>
    <r>
      <t>Капітальні трансферти</t>
    </r>
    <r>
      <rPr>
        <sz val="10"/>
        <color indexed="8"/>
        <rFont val="Times New Roman"/>
        <family val="1"/>
      </rPr>
      <t> </t>
    </r>
  </si>
  <si>
    <r>
      <t>Надання внутрішніх кредитів</t>
    </r>
    <r>
      <rPr>
        <sz val="10"/>
        <color indexed="8"/>
        <rFont val="Times New Roman"/>
        <family val="1"/>
      </rPr>
      <t> </t>
    </r>
  </si>
  <si>
    <r>
      <t xml:space="preserve"> Надання зовнішніх кредитів</t>
    </r>
    <r>
      <rPr>
        <sz val="10"/>
        <color indexed="8"/>
        <rFont val="Times New Roman"/>
        <family val="1"/>
      </rPr>
      <t> </t>
    </r>
  </si>
  <si>
    <r>
      <t>Нерозподілені видатки</t>
    </r>
    <r>
      <rPr>
        <sz val="10"/>
        <color indexed="8"/>
        <rFont val="Times New Roman"/>
        <family val="1"/>
      </rPr>
      <t> </t>
    </r>
  </si>
  <si>
    <t xml:space="preserve"> Керівник     </t>
  </si>
  <si>
    <t xml:space="preserve">Затверджений у сумі </t>
  </si>
  <si>
    <t xml:space="preserve"> (сума літерами і цифрами)</t>
  </si>
  <si>
    <t xml:space="preserve">Директор департаменту охорони здоров"я </t>
  </si>
  <si>
    <t>та медичних послуг ЧМР</t>
  </si>
  <si>
    <t xml:space="preserve"> _________________ </t>
  </si>
  <si>
    <t>(ініціалиі прізвище)</t>
  </si>
  <si>
    <t>02004976   КНП "Черкаська міська інфекційна лікарня" ЧМР</t>
  </si>
  <si>
    <t>(код за ЄДРПОУ та найменування бюджетної установи)</t>
  </si>
  <si>
    <t>(найменування міста, району, області)</t>
  </si>
  <si>
    <t>вид бюджету</t>
  </si>
  <si>
    <t>код та назва відомчої класифікації видатків та кредитування</t>
  </si>
  <si>
    <t>код та назва програмної класифікації видатків та кредитування державного бюджету</t>
  </si>
  <si>
    <t>лікарні</t>
  </si>
  <si>
    <t>Показники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</si>
  <si>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</si>
  <si>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</si>
  <si>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</si>
  <si>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</si>
  <si>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</si>
  <si>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</si>
  <si>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</si>
  <si>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</si>
  <si>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</si>
  <si>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</si>
  <si>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</si>
  <si>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</si>
  <si>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</si>
  <si>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 на рік</t>
  </si>
  <si>
    <t xml:space="preserve">Оплата праці </t>
  </si>
  <si>
    <t>Медикаменти та перев'язувальні матеріали</t>
  </si>
  <si>
    <t>Продукти харчування</t>
  </si>
  <si>
    <t>Оплата комунальних послуг та енергоносіїв</t>
  </si>
  <si>
    <t>Соціальне забезпечення</t>
  </si>
  <si>
    <t>Інші видатки</t>
  </si>
  <si>
    <t>УСЬОГО</t>
  </si>
  <si>
    <t>* Це технічний код, який включає в себе всі коди економічної класифікації видатків бюджету, крім тих, що виділені окремо.</t>
  </si>
  <si>
    <t>в тому числі за повною економічною класифікацією:</t>
  </si>
  <si>
    <t>контроль</t>
  </si>
  <si>
    <t>Заробітна плата</t>
  </si>
  <si>
    <t>Видатки на відрядження</t>
  </si>
  <si>
    <t>Оплата теплопостачання</t>
  </si>
  <si>
    <t>Оплата водопостачання та водовідведення</t>
  </si>
  <si>
    <t xml:space="preserve">Оплата електроенергії </t>
  </si>
  <si>
    <t>Оплата природного газу</t>
  </si>
  <si>
    <t>Субсидії і та поточні трансферти підприємствам (установам, організаціям)</t>
  </si>
  <si>
    <t>Виплата пенсій і допомоги</t>
  </si>
  <si>
    <t>Інші виплати населенню</t>
  </si>
  <si>
    <t xml:space="preserve">Директор                  </t>
  </si>
  <si>
    <t>С.І.Волгіна</t>
  </si>
  <si>
    <t xml:space="preserve"> Головний бухгалтер (начальник планово-фінансового відділу)</t>
  </si>
  <si>
    <t>Т.І.Шалина</t>
  </si>
  <si>
    <t xml:space="preserve"> (число, місяць, рік)</t>
  </si>
  <si>
    <t>ЗВЕДЕННЯ ПОКАЗНИКІВ</t>
  </si>
  <si>
    <t>Вид бюджету</t>
  </si>
  <si>
    <t xml:space="preserve">код та назва відомчої класифікації видатків та кредитування </t>
  </si>
  <si>
    <t xml:space="preserve">код та назва  програмної  класифікації  видатків  та  кредитування державного бюджету </t>
  </si>
  <si>
    <t>080101.</t>
  </si>
  <si>
    <t>Разом, спеціаль-ний фонд</t>
  </si>
  <si>
    <t>разом</t>
  </si>
  <si>
    <t>х</t>
  </si>
  <si>
    <t>Поточні видатки</t>
  </si>
  <si>
    <t>2000</t>
  </si>
  <si>
    <t>Оплата праці і нарахування на заробітну плату</t>
  </si>
  <si>
    <t>2100</t>
  </si>
  <si>
    <t>Дослідження і розробки, окремі заходи по реалізації державних (регіональних) програм</t>
  </si>
  <si>
    <t>СПЕЦІАЛЬНОГО ФОНДУ КОШТОРИСУ</t>
  </si>
  <si>
    <t>Лікарні  (Багатопрофільна стаціонарна медична допомога населенню)</t>
  </si>
  <si>
    <t>Найменування</t>
  </si>
  <si>
    <t>Код</t>
  </si>
  <si>
    <t>Надходження від плати за послуги, що надаються бюджетними установами згідно із законодавством</t>
  </si>
  <si>
    <t>Інші джерела власних надходжень бюджетних установ**</t>
  </si>
  <si>
    <t>Інші надходження***</t>
  </si>
  <si>
    <t>назва інших надходжень за видами</t>
  </si>
  <si>
    <t>у тому числі за підгрупами</t>
  </si>
  <si>
    <t xml:space="preserve">НАДХОДЖЕННЯ - усього </t>
  </si>
  <si>
    <t xml:space="preserve">Надходження коштів до спеціального фонду бюджету </t>
  </si>
  <si>
    <t>Фінансування****</t>
  </si>
  <si>
    <t xml:space="preserve">ВИДАТКИ ТА НАДАННЯ КРЕДИТІВ - усього </t>
  </si>
  <si>
    <t>Нарахування на оплату праці </t>
  </si>
  <si>
    <t xml:space="preserve">Видатки та заходи спеціального призначення </t>
  </si>
  <si>
    <t>Оплата енергосервісу</t>
  </si>
  <si>
    <t xml:space="preserve">Дослідження і розробки, окремі заходи розвитку по реалізації державних (регіональних) програм </t>
  </si>
  <si>
    <t>Обслуговування боргових зобов'язань </t>
  </si>
  <si>
    <t>Обслуговування внутрішніх боргових зобов'язань </t>
  </si>
  <si>
    <t>Обслуговування зовнішніх боргових зобов'язань </t>
  </si>
  <si>
    <t>Поточні трансферти </t>
  </si>
  <si>
    <t>Субсидії та поточні трансферти підприємствам (установам, організаціям)  </t>
  </si>
  <si>
    <t>Поточні трансферти урядам іноземних держав та міжнародним організаціям</t>
  </si>
  <si>
    <t>Інші поточні видатки  </t>
  </si>
  <si>
    <t xml:space="preserve">Капітальне будівництво  (придбання) інших об’єктів </t>
  </si>
  <si>
    <t>Капітальні трансферти урядам іноземних держав та міжнародним організаціям </t>
  </si>
  <si>
    <t>Капітальні трансферти  населенню</t>
  </si>
  <si>
    <t>Нерозподілені видатки</t>
  </si>
  <si>
    <r>
      <t>Використання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товарів і послуг</t>
    </r>
  </si>
  <si>
    <r>
      <t>Капітальні видатки</t>
    </r>
    <r>
      <rPr>
        <sz val="11"/>
        <color indexed="8"/>
        <rFont val="Times New Roman"/>
        <family val="1"/>
      </rPr>
      <t> </t>
    </r>
  </si>
  <si>
    <r>
      <t>Придбання основного капіталу</t>
    </r>
    <r>
      <rPr>
        <sz val="11"/>
        <color indexed="8"/>
        <rFont val="Times New Roman"/>
        <family val="1"/>
      </rPr>
      <t> </t>
    </r>
  </si>
  <si>
    <r>
      <t>Капітальні трансферти</t>
    </r>
    <r>
      <rPr>
        <sz val="11"/>
        <color indexed="8"/>
        <rFont val="Times New Roman"/>
        <family val="1"/>
      </rPr>
      <t> </t>
    </r>
  </si>
  <si>
    <r>
      <t>Надання внутрішніх кредитів</t>
    </r>
    <r>
      <rPr>
        <sz val="11"/>
        <color indexed="8"/>
        <rFont val="Times New Roman"/>
        <family val="1"/>
      </rPr>
      <t> </t>
    </r>
  </si>
  <si>
    <r>
      <t>Надання зовнішніх кредитів</t>
    </r>
    <r>
      <rPr>
        <sz val="11"/>
        <color indexed="8"/>
        <rFont val="Times New Roman"/>
        <family val="1"/>
      </rPr>
      <t> </t>
    </r>
  </si>
  <si>
    <t xml:space="preserve"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методу)1           </t>
  </si>
  <si>
    <r>
      <t>* Технічний код, який включає в себе всі коди економічної класифікації видатків бюджету, крім тих, що виділені окремо. 
** Заповнюється розпорядниками нижчого рівня, крім головних розпорядників та національних вищих навчальних закладів, яким безпосередньо встановлені призначення у державному бюджеті.__ 
-</t>
    </r>
    <r>
      <rPr>
        <b/>
        <sz val="10"/>
        <rFont val="Times New Roman CYR"/>
        <family val="0"/>
      </rPr>
      <t>1</t>
    </r>
    <r>
      <rPr>
        <sz val="10"/>
        <rFont val="Times New Roman Cyr"/>
        <family val="0"/>
      </rPr>
      <t>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 
-</t>
    </r>
    <r>
      <rPr>
        <b/>
        <sz val="10"/>
        <rFont val="Times New Roman CYR"/>
        <family val="0"/>
      </rPr>
      <t>2</t>
    </r>
    <r>
      <rPr>
        <sz val="10"/>
        <rFont val="Times New Roman Cyr"/>
        <family val="0"/>
      </rPr>
      <t>Заповнюється розпорядниками бюджетних коштів за відповідними кодами класифікації, тільки за якими вносяться зміни.</t>
    </r>
  </si>
  <si>
    <t xml:space="preserve"> ПЛАН АСИГНУВАНЬ
(за винятком надання кредитів з бюджету) загального фонду бюджету
на  2016 рік</t>
  </si>
  <si>
    <r>
      <t xml:space="preserve">Затверджений у сумі </t>
    </r>
    <r>
      <rPr>
        <b/>
        <u val="single"/>
        <sz val="12"/>
        <color indexed="8"/>
        <rFont val="Times New Roman"/>
        <family val="1"/>
      </rPr>
      <t xml:space="preserve"> 7380700 </t>
    </r>
    <r>
      <rPr>
        <sz val="12"/>
        <color indexed="8"/>
        <rFont val="Times New Roman"/>
        <family val="1"/>
      </rPr>
      <t xml:space="preserve"> грн.</t>
    </r>
  </si>
  <si>
    <t>Сім мільйонів триста вісімдесят тисяч сімсот гривень,00 коп.</t>
  </si>
  <si>
    <r>
      <t xml:space="preserve">(код та назва </t>
    </r>
    <r>
      <rPr>
        <sz val="10"/>
        <rFont val="Times New Roman"/>
        <family val="1"/>
      </rPr>
      <t>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080101 Лікарні</t>
    </r>
    <r>
      <rPr>
        <sz val="10"/>
        <color indexed="8"/>
        <rFont val="Times New Roman"/>
        <family val="1"/>
      </rPr>
      <t>)</t>
    </r>
  </si>
  <si>
    <t>Сім мільйонів чотириста дев'ятнадцять тисяч п'ятсот грн. 00 коп.</t>
  </si>
  <si>
    <t xml:space="preserve">ЗАТВЕРДЖЕНО
Наказ Міністерства фінансів України
28.01.2002  № 57
(у редакції наказу Міністерства фінансів України
04.12.2015 № 1118) </t>
  </si>
  <si>
    <t>грн.</t>
  </si>
  <si>
    <t xml:space="preserve"> М.П.              (число, місяць, рік)</t>
  </si>
  <si>
    <t xml:space="preserve"> М.П. (число, місяць, рік)</t>
  </si>
  <si>
    <t xml:space="preserve">* 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 </t>
  </si>
  <si>
    <t>** Плануються за наявності підстав.</t>
  </si>
  <si>
    <t>*** Заповнюється за відповідними видами інших надходжень згідно з кошторисом.</t>
  </si>
  <si>
    <t>**** Проставляється сума залишків грошових коштів, на яку внесено зміни до кошторису.</t>
  </si>
  <si>
    <t xml:space="preserve"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 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</si>
</sst>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  <numFmt numFmtId="177" formatCode="#,##0_р_."/>
    <numFmt numFmtId="178" formatCode="#,##0&quot;р.&quot;"/>
    <numFmt numFmtId="179" formatCode="[$-FC19]d\ mmmm\ yyyy\ &quot;г.&quot;"/>
    <numFmt numFmtId="180" formatCode="#,##0.0_р_."/>
    <numFmt numFmtId="181" formatCode="#,##0.00_р_."/>
    <numFmt numFmtId="182" formatCode="0.0%"/>
    <numFmt numFmtId="183" formatCode="#,##0.0"/>
    <numFmt numFmtId="184" formatCode="#,##0.000_р_."/>
    <numFmt numFmtId="185" formatCode="0.000"/>
    <numFmt numFmtId="186" formatCode="0.0000"/>
    <numFmt numFmtId="187" formatCode="mmm/yyyy"/>
    <numFmt numFmtId="188" formatCode="0.0000000"/>
    <numFmt numFmtId="189" formatCode="0.00000000"/>
    <numFmt numFmtId="190" formatCode="0.000000"/>
    <numFmt numFmtId="191" formatCode="0.00000"/>
    <numFmt numFmtId="192" formatCode="&quot;€&quot;#,##0;\-&quot;€&quot;#,##0"/>
    <numFmt numFmtId="193" formatCode="&quot;€&quot;#,##0;[Red]\-&quot;€&quot;#,##0"/>
    <numFmt numFmtId="194" formatCode="&quot;€&quot;#,##0.00;\-&quot;€&quot;#,##0.00"/>
    <numFmt numFmtId="195" formatCode="&quot;€&quot;#,##0.00;[Red]\-&quot;€&quot;#,##0.00"/>
    <numFmt numFmtId="196" formatCode="_-&quot;€&quot;* #,##0_-;\-&quot;€&quot;* #,##0_-;_-&quot;€&quot;* &quot;-&quot;_-;_-@_-"/>
    <numFmt numFmtId="197" formatCode="_-* #,##0_-;\-* #,##0_-;_-* &quot;-&quot;_-;_-@_-"/>
    <numFmt numFmtId="198" formatCode="_-&quot;€&quot;* #,##0.00_-;\-&quot;€&quot;* #,##0.00_-;_-&quot;€&quot;* &quot;-&quot;??_-;_-@_-"/>
    <numFmt numFmtId="199" formatCode="_-* #,##0.00_-;\-* #,##0.00_-;_-* &quot;-&quot;??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00000"/>
    <numFmt numFmtId="209" formatCode="#,##0.00\ [$грн.-422];[Red]#,##0.00\ [$грн.-422]"/>
    <numFmt numFmtId="210" formatCode="#,##0\ [$грн.-422];[Red]\-#,##0\ [$грн.-422]"/>
  </numFmts>
  <fonts count="8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5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0"/>
    </font>
    <font>
      <sz val="11"/>
      <name val="Times New Roman Cyr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7"/>
      <name val="Times New Roman Cyr"/>
      <family val="1"/>
    </font>
    <font>
      <sz val="11"/>
      <color indexed="8"/>
      <name val="Times New Roman Cyr"/>
      <family val="1"/>
    </font>
    <font>
      <b/>
      <sz val="10"/>
      <name val="Times New Roman CYR"/>
      <family val="0"/>
    </font>
    <font>
      <b/>
      <sz val="10"/>
      <color indexed="53"/>
      <name val="Times New Roman Cyr"/>
      <family val="0"/>
    </font>
    <font>
      <sz val="10"/>
      <color indexed="9"/>
      <name val="Times New Roman Cyr"/>
      <family val="1"/>
    </font>
    <font>
      <sz val="10"/>
      <color indexed="10"/>
      <name val="Times New Roman Cyr"/>
      <family val="1"/>
    </font>
    <font>
      <sz val="10"/>
      <color indexed="10"/>
      <name val="Times New Roman"/>
      <family val="1"/>
    </font>
    <font>
      <sz val="9"/>
      <name val="Arial Cyr"/>
      <family val="0"/>
    </font>
    <font>
      <sz val="6"/>
      <name val="Times New Roman Cyr"/>
      <family val="1"/>
    </font>
    <font>
      <sz val="8"/>
      <name val="Times New Roman Cyr"/>
      <family val="1"/>
    </font>
    <font>
      <b/>
      <sz val="11"/>
      <name val="Times New Roman"/>
      <family val="1"/>
    </font>
    <font>
      <i/>
      <sz val="11"/>
      <name val="Times New Roman Cyr"/>
      <family val="1"/>
    </font>
    <font>
      <i/>
      <sz val="11"/>
      <name val="Times New Roman"/>
      <family val="1"/>
    </font>
    <font>
      <i/>
      <sz val="10"/>
      <name val="Times New Roman Cyr"/>
      <family val="1"/>
    </font>
    <font>
      <b/>
      <i/>
      <sz val="11"/>
      <name val="Times New Roman Cyr"/>
      <family val="1"/>
    </font>
    <font>
      <b/>
      <u val="single"/>
      <sz val="11"/>
      <name val="Times New Roman Cyr"/>
      <family val="1"/>
    </font>
    <font>
      <i/>
      <sz val="9"/>
      <name val="Times New Roman Cyr"/>
      <family val="1"/>
    </font>
    <font>
      <sz val="10"/>
      <name val="Arial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i/>
      <sz val="9"/>
      <name val="Times New Roman Cyr"/>
      <family val="1"/>
    </font>
    <font>
      <b/>
      <i/>
      <u val="single"/>
      <sz val="11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2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29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4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 indent="4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left" indent="4"/>
    </xf>
    <xf numFmtId="0" fontId="15" fillId="0" borderId="0" xfId="0" applyFont="1" applyAlignment="1">
      <alignment horizontal="left" indent="4"/>
    </xf>
    <xf numFmtId="0" fontId="16" fillId="0" borderId="0" xfId="0" applyFont="1" applyAlignment="1">
      <alignment horizontal="left" indent="4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0" xfId="0" applyFont="1" applyBorder="1" applyAlignment="1">
      <alignment horizontal="left"/>
    </xf>
    <xf numFmtId="177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7" fontId="17" fillId="0" borderId="0" xfId="0" applyNumberFormat="1" applyFont="1" applyBorder="1" applyAlignment="1">
      <alignment horizontal="right" vertical="top" wrapText="1"/>
    </xf>
    <xf numFmtId="0" fontId="17" fillId="0" borderId="0" xfId="0" applyFont="1" applyBorder="1" applyAlignment="1">
      <alignment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right" vertical="top" wrapText="1"/>
    </xf>
    <xf numFmtId="0" fontId="41" fillId="0" borderId="11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0" fontId="41" fillId="0" borderId="11" xfId="0" applyFont="1" applyBorder="1" applyAlignment="1">
      <alignment horizontal="center" vertical="top" wrapText="1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19" fillId="0" borderId="0" xfId="0" applyFont="1" applyAlignment="1">
      <alignment horizontal="left" indent="4"/>
    </xf>
    <xf numFmtId="0" fontId="5" fillId="0" borderId="0" xfId="0" applyFont="1" applyAlignment="1">
      <alignment horizontal="left" indent="4"/>
    </xf>
    <xf numFmtId="0" fontId="20" fillId="0" borderId="0" xfId="0" applyFont="1" applyAlignment="1">
      <alignment horizontal="left" indent="4"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left"/>
    </xf>
    <xf numFmtId="0" fontId="44" fillId="0" borderId="10" xfId="0" applyFont="1" applyBorder="1" applyAlignment="1">
      <alignment/>
    </xf>
    <xf numFmtId="0" fontId="43" fillId="0" borderId="13" xfId="0" applyFont="1" applyBorder="1" applyAlignment="1">
      <alignment horizontal="left"/>
    </xf>
    <xf numFmtId="0" fontId="44" fillId="0" borderId="13" xfId="0" applyFont="1" applyBorder="1" applyAlignment="1">
      <alignment/>
    </xf>
    <xf numFmtId="0" fontId="46" fillId="0" borderId="0" xfId="55" applyFont="1" applyAlignment="1">
      <alignment/>
      <protection/>
    </xf>
    <xf numFmtId="0" fontId="48" fillId="0" borderId="0" xfId="55" applyFont="1">
      <alignment/>
      <protection/>
    </xf>
    <xf numFmtId="0" fontId="48" fillId="0" borderId="10" xfId="55" applyFont="1" applyBorder="1" applyAlignment="1">
      <alignment horizontal="left"/>
      <protection/>
    </xf>
    <xf numFmtId="0" fontId="48" fillId="0" borderId="10" xfId="55" applyFont="1" applyBorder="1" applyAlignment="1">
      <alignment horizontal="center"/>
      <protection/>
    </xf>
    <xf numFmtId="0" fontId="48" fillId="0" borderId="10" xfId="55" applyFont="1" applyBorder="1" applyAlignment="1">
      <alignment/>
      <protection/>
    </xf>
    <xf numFmtId="0" fontId="48" fillId="0" borderId="13" xfId="55" applyFont="1" applyBorder="1" applyAlignment="1">
      <alignment/>
      <protection/>
    </xf>
    <xf numFmtId="0" fontId="49" fillId="0" borderId="13" xfId="55" applyFont="1" applyBorder="1" applyAlignment="1">
      <alignment/>
      <protection/>
    </xf>
    <xf numFmtId="0" fontId="50" fillId="0" borderId="13" xfId="55" applyFont="1" applyBorder="1" applyAlignment="1">
      <alignment/>
      <protection/>
    </xf>
    <xf numFmtId="0" fontId="48" fillId="0" borderId="0" xfId="55" applyFont="1" applyBorder="1">
      <alignment/>
      <protection/>
    </xf>
    <xf numFmtId="208" fontId="51" fillId="0" borderId="10" xfId="0" applyNumberFormat="1" applyFont="1" applyFill="1" applyBorder="1" applyAlignment="1">
      <alignment/>
    </xf>
    <xf numFmtId="0" fontId="23" fillId="0" borderId="10" xfId="0" applyFont="1" applyBorder="1" applyAlignment="1">
      <alignment/>
    </xf>
    <xf numFmtId="0" fontId="46" fillId="0" borderId="0" xfId="55" applyFont="1" applyAlignment="1">
      <alignment horizontal="center"/>
      <protection/>
    </xf>
    <xf numFmtId="0" fontId="46" fillId="0" borderId="0" xfId="55" applyFont="1">
      <alignment/>
      <protection/>
    </xf>
    <xf numFmtId="0" fontId="52" fillId="0" borderId="0" xfId="55" applyFont="1" applyAlignment="1">
      <alignment horizontal="center"/>
      <protection/>
    </xf>
    <xf numFmtId="0" fontId="46" fillId="0" borderId="0" xfId="55" applyFont="1" applyBorder="1" applyAlignment="1">
      <alignment horizontal="right"/>
      <protection/>
    </xf>
    <xf numFmtId="0" fontId="46" fillId="0" borderId="14" xfId="55" applyFont="1" applyBorder="1" applyAlignment="1">
      <alignment horizontal="center" vertical="center" wrapText="1"/>
      <protection/>
    </xf>
    <xf numFmtId="0" fontId="46" fillId="0" borderId="14" xfId="55" applyFont="1" applyBorder="1" applyAlignment="1">
      <alignment horizontal="center" vertical="top" wrapText="1"/>
      <protection/>
    </xf>
    <xf numFmtId="0" fontId="46" fillId="0" borderId="15" xfId="55" applyFont="1" applyBorder="1" applyAlignment="1">
      <alignment horizontal="center" vertical="top" wrapText="1"/>
      <protection/>
    </xf>
    <xf numFmtId="0" fontId="0" fillId="0" borderId="14" xfId="0" applyBorder="1" applyAlignment="1">
      <alignment horizontal="center" vertical="center" wrapText="1"/>
    </xf>
    <xf numFmtId="0" fontId="46" fillId="0" borderId="0" xfId="55" applyFont="1" applyAlignment="1">
      <alignment horizontal="center" vertical="top" wrapText="1"/>
      <protection/>
    </xf>
    <xf numFmtId="0" fontId="49" fillId="0" borderId="14" xfId="0" applyFont="1" applyBorder="1" applyAlignment="1">
      <alignment horizontal="center" vertical="center" wrapText="1"/>
    </xf>
    <xf numFmtId="0" fontId="48" fillId="0" borderId="14" xfId="55" applyFont="1" applyBorder="1" applyAlignment="1">
      <alignment horizontal="center" vertical="center" wrapText="1"/>
      <protection/>
    </xf>
    <xf numFmtId="0" fontId="48" fillId="0" borderId="14" xfId="55" applyFont="1" applyBorder="1" applyAlignment="1">
      <alignment horizontal="center" vertical="top" wrapText="1"/>
      <protection/>
    </xf>
    <xf numFmtId="0" fontId="48" fillId="0" borderId="15" xfId="55" applyFont="1" applyBorder="1" applyAlignment="1">
      <alignment horizontal="center" vertical="top" wrapText="1"/>
      <protection/>
    </xf>
    <xf numFmtId="0" fontId="49" fillId="0" borderId="16" xfId="0" applyFont="1" applyBorder="1" applyAlignment="1">
      <alignment horizontal="center" vertical="center" wrapText="1"/>
    </xf>
    <xf numFmtId="0" fontId="48" fillId="0" borderId="0" xfId="55" applyFont="1" applyAlignment="1">
      <alignment horizontal="center" vertical="top" wrapText="1"/>
      <protection/>
    </xf>
    <xf numFmtId="0" fontId="53" fillId="0" borderId="16" xfId="55" applyFont="1" applyFill="1" applyBorder="1" applyAlignment="1">
      <alignment horizontal="left" vertical="center" wrapText="1"/>
      <protection/>
    </xf>
    <xf numFmtId="0" fontId="48" fillId="0" borderId="16" xfId="55" applyFont="1" applyBorder="1" applyAlignment="1">
      <alignment horizontal="center" vertical="center" wrapText="1"/>
      <protection/>
    </xf>
    <xf numFmtId="177" fontId="48" fillId="0" borderId="14" xfId="55" applyNumberFormat="1" applyFont="1" applyBorder="1" applyAlignment="1">
      <alignment horizontal="right" vertical="top" wrapText="1"/>
      <protection/>
    </xf>
    <xf numFmtId="177" fontId="48" fillId="0" borderId="16" xfId="55" applyNumberFormat="1" applyFont="1" applyBorder="1" applyAlignment="1">
      <alignment horizontal="right" vertical="top" wrapText="1"/>
      <protection/>
    </xf>
    <xf numFmtId="0" fontId="54" fillId="0" borderId="14" xfId="55" applyFont="1" applyBorder="1" applyAlignment="1">
      <alignment horizontal="center"/>
      <protection/>
    </xf>
    <xf numFmtId="177" fontId="54" fillId="0" borderId="14" xfId="55" applyNumberFormat="1" applyFont="1" applyBorder="1" applyAlignment="1">
      <alignment horizontal="right" vertical="top" wrapText="1"/>
      <protection/>
    </xf>
    <xf numFmtId="177" fontId="47" fillId="0" borderId="16" xfId="55" applyNumberFormat="1" applyFont="1" applyBorder="1" applyAlignment="1">
      <alignment horizontal="right" vertical="top" wrapText="1"/>
      <protection/>
    </xf>
    <xf numFmtId="0" fontId="55" fillId="0" borderId="0" xfId="55" applyFont="1">
      <alignment/>
      <protection/>
    </xf>
    <xf numFmtId="0" fontId="54" fillId="0" borderId="0" xfId="55" applyFont="1">
      <alignment/>
      <protection/>
    </xf>
    <xf numFmtId="0" fontId="46" fillId="0" borderId="0" xfId="55" applyFont="1" applyAlignment="1">
      <alignment horizontal="left"/>
      <protection/>
    </xf>
    <xf numFmtId="177" fontId="46" fillId="0" borderId="0" xfId="55" applyNumberFormat="1" applyFont="1">
      <alignment/>
      <protection/>
    </xf>
    <xf numFmtId="0" fontId="56" fillId="0" borderId="0" xfId="55" applyFont="1">
      <alignment/>
      <protection/>
    </xf>
    <xf numFmtId="0" fontId="57" fillId="0" borderId="0" xfId="55" applyFont="1" applyAlignment="1">
      <alignment horizontal="right"/>
      <protection/>
    </xf>
    <xf numFmtId="0" fontId="53" fillId="0" borderId="14" xfId="55" applyFont="1" applyFill="1" applyBorder="1" applyAlignment="1">
      <alignment horizontal="left" vertical="center" wrapText="1"/>
      <protection/>
    </xf>
    <xf numFmtId="3" fontId="57" fillId="24" borderId="0" xfId="55" applyNumberFormat="1" applyFont="1" applyFill="1">
      <alignment/>
      <protection/>
    </xf>
    <xf numFmtId="0" fontId="57" fillId="0" borderId="0" xfId="55" applyFont="1">
      <alignment/>
      <protection/>
    </xf>
    <xf numFmtId="3" fontId="57" fillId="0" borderId="0" xfId="55" applyNumberFormat="1" applyFont="1">
      <alignment/>
      <protection/>
    </xf>
    <xf numFmtId="3" fontId="46" fillId="0" borderId="0" xfId="55" applyNumberFormat="1" applyFont="1">
      <alignment/>
      <protection/>
    </xf>
    <xf numFmtId="3" fontId="58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0" fontId="43" fillId="0" borderId="0" xfId="0" applyFont="1" applyAlignment="1">
      <alignment horizontal="left" indent="4"/>
    </xf>
    <xf numFmtId="0" fontId="44" fillId="0" borderId="10" xfId="0" applyFont="1" applyBorder="1" applyAlignment="1">
      <alignment horizontal="left"/>
    </xf>
    <xf numFmtId="177" fontId="44" fillId="0" borderId="0" xfId="0" applyNumberFormat="1" applyFont="1" applyAlignment="1">
      <alignment/>
    </xf>
    <xf numFmtId="0" fontId="43" fillId="0" borderId="10" xfId="0" applyFont="1" applyBorder="1" applyAlignment="1">
      <alignment horizontal="left" indent="4"/>
    </xf>
    <xf numFmtId="0" fontId="48" fillId="0" borderId="0" xfId="55" applyFont="1" applyFill="1" applyAlignment="1">
      <alignment horizontal="left"/>
      <protection/>
    </xf>
    <xf numFmtId="0" fontId="8" fillId="0" borderId="0" xfId="55" applyFont="1" applyFill="1">
      <alignment/>
      <protection/>
    </xf>
    <xf numFmtId="0" fontId="8" fillId="0" borderId="0" xfId="55" applyFont="1">
      <alignment/>
      <protection/>
    </xf>
    <xf numFmtId="0" fontId="46" fillId="0" borderId="0" xfId="55" applyFont="1" applyAlignment="1">
      <alignment horizontal="center" vertical="top"/>
      <protection/>
    </xf>
    <xf numFmtId="0" fontId="61" fillId="0" borderId="0" xfId="55" applyFont="1" applyFill="1">
      <alignment/>
      <protection/>
    </xf>
    <xf numFmtId="0" fontId="48" fillId="0" borderId="0" xfId="55" applyFont="1" applyFill="1">
      <alignment/>
      <protection/>
    </xf>
    <xf numFmtId="0" fontId="48" fillId="0" borderId="15" xfId="55" applyFont="1" applyFill="1" applyBorder="1" applyAlignment="1">
      <alignment horizontal="center"/>
      <protection/>
    </xf>
    <xf numFmtId="0" fontId="46" fillId="0" borderId="0" xfId="55" applyFont="1" applyFill="1">
      <alignment/>
      <protection/>
    </xf>
    <xf numFmtId="0" fontId="63" fillId="0" borderId="0" xfId="55" applyFont="1" applyFill="1">
      <alignment/>
      <protection/>
    </xf>
    <xf numFmtId="0" fontId="47" fillId="0" borderId="0" xfId="55" applyFont="1" applyFill="1">
      <alignment/>
      <protection/>
    </xf>
    <xf numFmtId="0" fontId="65" fillId="0" borderId="0" xfId="55" applyFont="1" applyFill="1">
      <alignment/>
      <protection/>
    </xf>
    <xf numFmtId="0" fontId="66" fillId="0" borderId="0" xfId="55" applyFont="1" applyFill="1">
      <alignment/>
      <protection/>
    </xf>
    <xf numFmtId="0" fontId="67" fillId="0" borderId="0" xfId="55" applyFont="1" applyFill="1">
      <alignment/>
      <protection/>
    </xf>
    <xf numFmtId="0" fontId="47" fillId="0" borderId="0" xfId="55" applyFont="1">
      <alignment/>
      <protection/>
    </xf>
    <xf numFmtId="0" fontId="5" fillId="0" borderId="11" xfId="0" applyFont="1" applyBorder="1" applyAlignment="1">
      <alignment horizontal="right" vertical="top" wrapText="1"/>
    </xf>
    <xf numFmtId="0" fontId="4" fillId="0" borderId="0" xfId="56" applyFont="1" applyAlignment="1">
      <alignment horizontal="left" indent="4"/>
      <protection/>
    </xf>
    <xf numFmtId="0" fontId="3" fillId="0" borderId="0" xfId="56" applyFont="1">
      <alignment/>
      <protection/>
    </xf>
    <xf numFmtId="0" fontId="23" fillId="0" borderId="0" xfId="56" applyFont="1">
      <alignment/>
      <protection/>
    </xf>
    <xf numFmtId="181" fontId="3" fillId="0" borderId="0" xfId="56" applyNumberFormat="1" applyFont="1">
      <alignment/>
      <protection/>
    </xf>
    <xf numFmtId="0" fontId="43" fillId="0" borderId="10" xfId="56" applyFont="1" applyBorder="1" applyAlignment="1">
      <alignment/>
      <protection/>
    </xf>
    <xf numFmtId="0" fontId="51" fillId="0" borderId="10" xfId="56" applyFont="1" applyBorder="1" applyAlignment="1">
      <alignment/>
      <protection/>
    </xf>
    <xf numFmtId="181" fontId="43" fillId="0" borderId="10" xfId="56" applyNumberFormat="1" applyFont="1" applyBorder="1" applyAlignment="1">
      <alignment/>
      <protection/>
    </xf>
    <xf numFmtId="0" fontId="43" fillId="0" borderId="13" xfId="56" applyFont="1" applyBorder="1" applyAlignment="1">
      <alignment/>
      <protection/>
    </xf>
    <xf numFmtId="0" fontId="51" fillId="0" borderId="13" xfId="56" applyFont="1" applyBorder="1" applyAlignment="1">
      <alignment/>
      <protection/>
    </xf>
    <xf numFmtId="181" fontId="43" fillId="0" borderId="13" xfId="56" applyNumberFormat="1" applyFont="1" applyBorder="1" applyAlignment="1">
      <alignment/>
      <protection/>
    </xf>
    <xf numFmtId="0" fontId="51" fillId="0" borderId="10" xfId="56" applyFont="1" applyFill="1" applyBorder="1" applyAlignment="1">
      <alignment/>
      <protection/>
    </xf>
    <xf numFmtId="0" fontId="43" fillId="0" borderId="0" xfId="56" applyFont="1" applyFill="1" applyAlignment="1">
      <alignment horizontal="left" indent="4"/>
      <protection/>
    </xf>
    <xf numFmtId="0" fontId="70" fillId="0" borderId="0" xfId="56" applyFont="1" applyFill="1" applyAlignment="1">
      <alignment horizontal="right"/>
      <protection/>
    </xf>
    <xf numFmtId="2" fontId="70" fillId="0" borderId="0" xfId="56" applyNumberFormat="1" applyFont="1" applyFill="1">
      <alignment/>
      <protection/>
    </xf>
    <xf numFmtId="1" fontId="71" fillId="0" borderId="0" xfId="56" applyNumberFormat="1" applyFont="1" applyFill="1">
      <alignment/>
      <protection/>
    </xf>
    <xf numFmtId="0" fontId="44" fillId="0" borderId="0" xfId="56" applyFont="1" applyFill="1">
      <alignment/>
      <protection/>
    </xf>
    <xf numFmtId="0" fontId="72" fillId="0" borderId="0" xfId="56" applyFont="1" applyFill="1">
      <alignment/>
      <protection/>
    </xf>
    <xf numFmtId="181" fontId="44" fillId="0" borderId="0" xfId="56" applyNumberFormat="1" applyFont="1" applyFill="1">
      <alignment/>
      <protection/>
    </xf>
    <xf numFmtId="0" fontId="61" fillId="0" borderId="17" xfId="55" applyFont="1" applyBorder="1" applyAlignment="1">
      <alignment horizontal="center" vertical="top" wrapText="1"/>
      <protection/>
    </xf>
    <xf numFmtId="177" fontId="60" fillId="0" borderId="17" xfId="55" applyNumberFormat="1" applyFont="1" applyBorder="1" applyAlignment="1">
      <alignment horizontal="center" vertical="top" wrapText="1"/>
      <protection/>
    </xf>
    <xf numFmtId="0" fontId="60" fillId="0" borderId="17" xfId="55" applyFont="1" applyBorder="1">
      <alignment/>
      <protection/>
    </xf>
    <xf numFmtId="0" fontId="6" fillId="0" borderId="14" xfId="56" applyFont="1" applyBorder="1" applyAlignment="1">
      <alignment horizontal="center" wrapText="1"/>
      <protection/>
    </xf>
    <xf numFmtId="0" fontId="7" fillId="0" borderId="14" xfId="56" applyFont="1" applyBorder="1" applyAlignment="1">
      <alignment horizontal="center" wrapText="1"/>
      <protection/>
    </xf>
    <xf numFmtId="0" fontId="62" fillId="0" borderId="18" xfId="56" applyFont="1" applyBorder="1" applyAlignment="1">
      <alignment horizontal="left" wrapText="1"/>
      <protection/>
    </xf>
    <xf numFmtId="0" fontId="48" fillId="0" borderId="16" xfId="55" applyFont="1" applyFill="1" applyBorder="1" applyAlignment="1">
      <alignment horizontal="center"/>
      <protection/>
    </xf>
    <xf numFmtId="177" fontId="62" fillId="0" borderId="16" xfId="56" applyNumberFormat="1" applyFont="1" applyBorder="1" applyAlignment="1">
      <alignment horizontal="right" vertical="top" wrapText="1"/>
      <protection/>
    </xf>
    <xf numFmtId="0" fontId="62" fillId="0" borderId="15" xfId="56" applyFont="1" applyBorder="1" applyAlignment="1">
      <alignment horizontal="left" wrapText="1"/>
      <protection/>
    </xf>
    <xf numFmtId="177" fontId="50" fillId="0" borderId="14" xfId="56" applyNumberFormat="1" applyFont="1" applyBorder="1" applyAlignment="1">
      <alignment horizontal="right" vertical="top" wrapText="1"/>
      <protection/>
    </xf>
    <xf numFmtId="0" fontId="73" fillId="0" borderId="14" xfId="56" applyFont="1" applyBorder="1" applyAlignment="1">
      <alignment horizontal="justify" vertical="top" wrapText="1"/>
      <protection/>
    </xf>
    <xf numFmtId="0" fontId="73" fillId="0" borderId="14" xfId="56" applyFont="1" applyBorder="1" applyAlignment="1">
      <alignment horizontal="center" vertical="top" wrapText="1"/>
      <protection/>
    </xf>
    <xf numFmtId="177" fontId="62" fillId="0" borderId="14" xfId="56" applyNumberFormat="1" applyFont="1" applyBorder="1" applyAlignment="1">
      <alignment horizontal="right" vertical="top" wrapText="1"/>
      <protection/>
    </xf>
    <xf numFmtId="0" fontId="47" fillId="0" borderId="15" xfId="56" applyFont="1" applyFill="1" applyBorder="1" applyAlignment="1">
      <alignment wrapText="1"/>
      <protection/>
    </xf>
    <xf numFmtId="49" fontId="47" fillId="0" borderId="15" xfId="56" applyNumberFormat="1" applyFont="1" applyFill="1" applyBorder="1" applyAlignment="1">
      <alignment horizontal="center" vertical="center"/>
      <protection/>
    </xf>
    <xf numFmtId="0" fontId="47" fillId="0" borderId="19" xfId="56" applyFont="1" applyFill="1" applyBorder="1" applyAlignment="1">
      <alignment wrapText="1"/>
      <protection/>
    </xf>
    <xf numFmtId="49" fontId="47" fillId="0" borderId="19" xfId="56" applyNumberFormat="1" applyFont="1" applyFill="1" applyBorder="1" applyAlignment="1">
      <alignment horizontal="center" vertical="center"/>
      <protection/>
    </xf>
    <xf numFmtId="0" fontId="74" fillId="0" borderId="14" xfId="56" applyFont="1" applyBorder="1" applyAlignment="1">
      <alignment vertical="top" wrapText="1"/>
      <protection/>
    </xf>
    <xf numFmtId="0" fontId="74" fillId="0" borderId="14" xfId="56" applyFont="1" applyBorder="1" applyAlignment="1">
      <alignment horizontal="center" vertical="top" wrapText="1"/>
      <protection/>
    </xf>
    <xf numFmtId="177" fontId="62" fillId="0" borderId="20" xfId="56" applyNumberFormat="1" applyFont="1" applyBorder="1" applyAlignment="1">
      <alignment horizontal="right" vertical="top" wrapText="1"/>
      <protection/>
    </xf>
    <xf numFmtId="0" fontId="75" fillId="0" borderId="14" xfId="56" applyFont="1" applyBorder="1" applyAlignment="1">
      <alignment vertical="top" wrapText="1"/>
      <protection/>
    </xf>
    <xf numFmtId="0" fontId="75" fillId="0" borderId="14" xfId="56" applyFont="1" applyBorder="1" applyAlignment="1">
      <alignment horizontal="center" vertical="top" wrapText="1"/>
      <protection/>
    </xf>
    <xf numFmtId="177" fontId="76" fillId="0" borderId="20" xfId="56" applyNumberFormat="1" applyFont="1" applyBorder="1" applyAlignment="1">
      <alignment horizontal="right" vertical="top" wrapText="1"/>
      <protection/>
    </xf>
    <xf numFmtId="177" fontId="76" fillId="0" borderId="14" xfId="56" applyNumberFormat="1" applyFont="1" applyBorder="1" applyAlignment="1">
      <alignment horizontal="right" vertical="top" wrapText="1"/>
      <protection/>
    </xf>
    <xf numFmtId="177" fontId="64" fillId="0" borderId="14" xfId="56" applyNumberFormat="1" applyFont="1" applyBorder="1" applyAlignment="1">
      <alignment horizontal="right" vertical="top" wrapText="1"/>
      <protection/>
    </xf>
    <xf numFmtId="0" fontId="73" fillId="0" borderId="14" xfId="56" applyFont="1" applyBorder="1" applyAlignment="1">
      <alignment vertical="top" wrapText="1"/>
      <protection/>
    </xf>
    <xf numFmtId="0" fontId="77" fillId="0" borderId="14" xfId="56" applyFont="1" applyBorder="1" applyAlignment="1">
      <alignment vertical="top" wrapText="1"/>
      <protection/>
    </xf>
    <xf numFmtId="0" fontId="77" fillId="0" borderId="14" xfId="56" applyFont="1" applyBorder="1" applyAlignment="1">
      <alignment horizontal="center" vertical="top" wrapText="1"/>
      <protection/>
    </xf>
    <xf numFmtId="177" fontId="18" fillId="0" borderId="20" xfId="56" applyNumberFormat="1" applyFont="1" applyBorder="1">
      <alignment/>
      <protection/>
    </xf>
    <xf numFmtId="177" fontId="78" fillId="0" borderId="14" xfId="56" applyNumberFormat="1" applyFont="1" applyFill="1" applyBorder="1" applyAlignment="1">
      <alignment wrapText="1"/>
      <protection/>
    </xf>
    <xf numFmtId="177" fontId="68" fillId="0" borderId="14" xfId="56" applyNumberFormat="1" applyFont="1" applyFill="1" applyBorder="1" applyAlignment="1">
      <alignment wrapText="1"/>
      <protection/>
    </xf>
    <xf numFmtId="177" fontId="68" fillId="0" borderId="14" xfId="56" applyNumberFormat="1" applyFont="1" applyFill="1" applyBorder="1" applyAlignment="1">
      <alignment horizontal="center" vertical="center"/>
      <protection/>
    </xf>
    <xf numFmtId="177" fontId="48" fillId="0" borderId="14" xfId="55" applyNumberFormat="1" applyFont="1" applyFill="1" applyBorder="1" applyAlignment="1">
      <alignment horizontal="center" vertical="top"/>
      <protection/>
    </xf>
    <xf numFmtId="177" fontId="47" fillId="0" borderId="14" xfId="55" applyNumberFormat="1" applyFont="1" applyFill="1" applyBorder="1" applyAlignment="1">
      <alignment horizontal="center" vertical="top"/>
      <protection/>
    </xf>
    <xf numFmtId="177" fontId="67" fillId="0" borderId="14" xfId="55" applyNumberFormat="1" applyFont="1" applyFill="1" applyBorder="1">
      <alignment/>
      <protection/>
    </xf>
    <xf numFmtId="177" fontId="47" fillId="0" borderId="20" xfId="56" applyNumberFormat="1" applyFont="1" applyFill="1" applyBorder="1" applyAlignment="1">
      <alignment horizontal="center" wrapText="1"/>
      <protection/>
    </xf>
    <xf numFmtId="177" fontId="47" fillId="0" borderId="14" xfId="56" applyNumberFormat="1" applyFont="1" applyFill="1" applyBorder="1" applyAlignment="1">
      <alignment horizontal="center" wrapText="1"/>
      <protection/>
    </xf>
    <xf numFmtId="177" fontId="66" fillId="0" borderId="20" xfId="56" applyNumberFormat="1" applyFont="1" applyFill="1" applyBorder="1" applyAlignment="1">
      <alignment horizontal="left" wrapText="1"/>
      <protection/>
    </xf>
    <xf numFmtId="177" fontId="66" fillId="0" borderId="14" xfId="56" applyNumberFormat="1" applyFont="1" applyFill="1" applyBorder="1" applyAlignment="1">
      <alignment horizontal="left" wrapText="1"/>
      <protection/>
    </xf>
    <xf numFmtId="177" fontId="63" fillId="0" borderId="14" xfId="56" applyNumberFormat="1" applyFont="1" applyFill="1" applyBorder="1" applyAlignment="1">
      <alignment horizontal="left" wrapText="1"/>
      <protection/>
    </xf>
    <xf numFmtId="177" fontId="79" fillId="0" borderId="14" xfId="55" applyNumberFormat="1" applyFont="1" applyFill="1" applyBorder="1">
      <alignment/>
      <protection/>
    </xf>
    <xf numFmtId="177" fontId="63" fillId="0" borderId="14" xfId="55" applyNumberFormat="1" applyFont="1" applyFill="1" applyBorder="1" applyAlignment="1">
      <alignment horizontal="center" vertical="top"/>
      <protection/>
    </xf>
    <xf numFmtId="177" fontId="66" fillId="0" borderId="14" xfId="55" applyNumberFormat="1" applyFont="1" applyFill="1" applyBorder="1" applyAlignment="1">
      <alignment horizontal="center" vertical="top"/>
      <protection/>
    </xf>
    <xf numFmtId="177" fontId="47" fillId="0" borderId="20" xfId="56" applyNumberFormat="1" applyFont="1" applyFill="1" applyBorder="1" applyAlignment="1">
      <alignment horizontal="left" wrapText="1"/>
      <protection/>
    </xf>
    <xf numFmtId="177" fontId="47" fillId="0" borderId="14" xfId="56" applyNumberFormat="1" applyFont="1" applyFill="1" applyBorder="1" applyAlignment="1">
      <alignment horizontal="left" wrapText="1"/>
      <protection/>
    </xf>
    <xf numFmtId="177" fontId="48" fillId="0" borderId="14" xfId="56" applyNumberFormat="1" applyFont="1" applyFill="1" applyBorder="1" applyAlignment="1">
      <alignment horizontal="left" wrapText="1"/>
      <protection/>
    </xf>
    <xf numFmtId="0" fontId="54" fillId="0" borderId="0" xfId="55" applyFont="1">
      <alignment/>
      <protection/>
    </xf>
    <xf numFmtId="181" fontId="46" fillId="0" borderId="0" xfId="55" applyNumberFormat="1" applyFont="1">
      <alignment/>
      <protection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left" vertical="top" wrapText="1"/>
    </xf>
    <xf numFmtId="0" fontId="20" fillId="0" borderId="25" xfId="0" applyFont="1" applyBorder="1" applyAlignment="1">
      <alignment horizontal="left" vertical="top" wrapText="1"/>
    </xf>
    <xf numFmtId="0" fontId="51" fillId="24" borderId="10" xfId="56" applyFont="1" applyFill="1" applyBorder="1" applyAlignment="1">
      <alignment/>
      <protection/>
    </xf>
    <xf numFmtId="0" fontId="23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43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19" fillId="0" borderId="24" xfId="0" applyFont="1" applyBorder="1" applyAlignment="1">
      <alignment horizontal="left" vertical="top" wrapText="1"/>
    </xf>
    <xf numFmtId="0" fontId="19" fillId="0" borderId="2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left"/>
    </xf>
    <xf numFmtId="0" fontId="4" fillId="0" borderId="27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3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20" fillId="0" borderId="26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12" fillId="0" borderId="27" xfId="0" applyFont="1" applyBorder="1" applyAlignment="1">
      <alignment horizontal="center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left" vertical="top" wrapText="1"/>
    </xf>
    <xf numFmtId="0" fontId="21" fillId="0" borderId="25" xfId="0" applyFont="1" applyBorder="1" applyAlignment="1">
      <alignment horizontal="left" vertical="top" wrapText="1"/>
    </xf>
    <xf numFmtId="0" fontId="21" fillId="0" borderId="26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center" vertical="top" wrapText="1"/>
    </xf>
    <xf numFmtId="0" fontId="20" fillId="0" borderId="36" xfId="0" applyFont="1" applyBorder="1" applyAlignment="1">
      <alignment horizontal="left" vertical="top" wrapText="1"/>
    </xf>
    <xf numFmtId="0" fontId="20" fillId="0" borderId="37" xfId="0" applyFont="1" applyBorder="1" applyAlignment="1">
      <alignment horizontal="left" vertical="top" wrapText="1"/>
    </xf>
    <xf numFmtId="0" fontId="20" fillId="0" borderId="38" xfId="0" applyFont="1" applyBorder="1" applyAlignment="1">
      <alignment horizontal="left" vertical="top" wrapText="1"/>
    </xf>
    <xf numFmtId="0" fontId="19" fillId="0" borderId="35" xfId="0" applyFont="1" applyBorder="1" applyAlignment="1">
      <alignment horizontal="left" vertical="top" wrapText="1"/>
    </xf>
    <xf numFmtId="0" fontId="19" fillId="0" borderId="39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4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41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8" fillId="0" borderId="10" xfId="55" applyNumberFormat="1" applyFont="1" applyBorder="1" applyAlignment="1">
      <alignment horizontal="left" wrapText="1"/>
      <protection/>
    </xf>
    <xf numFmtId="0" fontId="46" fillId="0" borderId="27" xfId="55" applyFont="1" applyBorder="1" applyAlignment="1">
      <alignment horizontal="left" wrapText="1"/>
      <protection/>
    </xf>
    <xf numFmtId="0" fontId="43" fillId="0" borderId="10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5" fillId="0" borderId="0" xfId="55" applyFont="1" applyAlignment="1">
      <alignment horizontal="center" wrapText="1"/>
      <protection/>
    </xf>
    <xf numFmtId="0" fontId="47" fillId="0" borderId="10" xfId="55" applyFont="1" applyBorder="1" applyAlignment="1">
      <alignment horizontal="center"/>
      <protection/>
    </xf>
    <xf numFmtId="0" fontId="48" fillId="0" borderId="27" xfId="55" applyFont="1" applyBorder="1" applyAlignment="1">
      <alignment horizontal="center"/>
      <protection/>
    </xf>
    <xf numFmtId="0" fontId="43" fillId="0" borderId="1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43" fillId="0" borderId="13" xfId="56" applyFont="1" applyBorder="1" applyAlignment="1">
      <alignment horizontal="left" vertical="top" wrapText="1"/>
      <protection/>
    </xf>
    <xf numFmtId="0" fontId="46" fillId="0" borderId="17" xfId="55" applyFont="1" applyBorder="1" applyAlignment="1">
      <alignment horizontal="center" vertical="center"/>
      <protection/>
    </xf>
    <xf numFmtId="0" fontId="46" fillId="0" borderId="37" xfId="55" applyFont="1" applyBorder="1" applyAlignment="1">
      <alignment horizontal="center" vertical="center"/>
      <protection/>
    </xf>
    <xf numFmtId="0" fontId="46" fillId="0" borderId="17" xfId="55" applyFont="1" applyBorder="1" applyAlignment="1">
      <alignment horizontal="center" vertical="center" wrapText="1"/>
      <protection/>
    </xf>
    <xf numFmtId="0" fontId="46" fillId="0" borderId="37" xfId="55" applyFont="1" applyBorder="1" applyAlignment="1">
      <alignment horizontal="center" vertical="center" wrapText="1"/>
      <protection/>
    </xf>
    <xf numFmtId="0" fontId="54" fillId="0" borderId="17" xfId="55" applyFont="1" applyBorder="1" applyAlignment="1">
      <alignment horizontal="center" vertical="top" wrapText="1"/>
      <protection/>
    </xf>
    <xf numFmtId="0" fontId="54" fillId="0" borderId="37" xfId="55" applyFont="1" applyBorder="1" applyAlignment="1">
      <alignment horizontal="center" vertical="top" wrapText="1"/>
      <protection/>
    </xf>
    <xf numFmtId="0" fontId="46" fillId="0" borderId="14" xfId="55" applyFont="1" applyBorder="1" applyAlignment="1">
      <alignment horizontal="center" vertical="center" wrapText="1"/>
      <protection/>
    </xf>
    <xf numFmtId="0" fontId="0" fillId="0" borderId="14" xfId="55" applyFont="1" applyBorder="1" applyAlignment="1">
      <alignment horizontal="center" vertical="center" wrapText="1"/>
      <protection/>
    </xf>
    <xf numFmtId="0" fontId="51" fillId="0" borderId="0" xfId="56" applyFont="1" applyAlignment="1">
      <alignment horizontal="center"/>
      <protection/>
    </xf>
    <xf numFmtId="0" fontId="51" fillId="0" borderId="10" xfId="56" applyFont="1" applyBorder="1" applyAlignment="1">
      <alignment horizontal="left"/>
      <protection/>
    </xf>
    <xf numFmtId="0" fontId="46" fillId="0" borderId="14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8" fillId="0" borderId="14" xfId="55" applyFont="1" applyBorder="1" applyAlignment="1">
      <alignment horizontal="center" vertical="center" wrapText="1"/>
      <protection/>
    </xf>
    <xf numFmtId="0" fontId="59" fillId="0" borderId="14" xfId="55" applyFont="1" applyBorder="1" applyAlignment="1">
      <alignment horizontal="center" vertical="center" wrapText="1"/>
      <protection/>
    </xf>
    <xf numFmtId="0" fontId="54" fillId="0" borderId="14" xfId="55" applyFont="1" applyBorder="1" applyAlignment="1">
      <alignment horizontal="center" vertical="top" wrapText="1"/>
      <protection/>
    </xf>
    <xf numFmtId="0" fontId="46" fillId="0" borderId="14" xfId="55" applyFont="1" applyBorder="1" applyAlignment="1">
      <alignment horizontal="center" vertical="top" wrapText="1"/>
      <protection/>
    </xf>
    <xf numFmtId="0" fontId="0" fillId="0" borderId="14" xfId="55" applyFont="1" applyBorder="1" applyAlignment="1">
      <alignment horizontal="center" vertical="center"/>
      <protection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Обычный_Dod5kochtor" xfId="55"/>
    <cellStyle name="Обычный_Лік інф 2016 (2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72;&#1073;&#1086;&#1095;&#1080;&#1081;%20&#1057;&#1090;&#1086;&#1083;\&#1047;&#1072;&#1103;&#1074;&#1082;&#1080;%20&#1085;&#1072;%20&#1090;&#1077;&#1085;&#1076;&#1077;&#1088;%202012\&#1079;&#1072;&#1103;&#1074;&#1082;&#1080;%20&#1085;&#1072;%202015%20&#1074;&#1080;&#1087;&#1088;&#1072;&#1074;&#1083;&#1077;&#1085;&#1110;\&#1084;&#1077;&#1076;%20&#1074;&#1080;&#1087;&#1088;%2015\&#1053;&#1086;&#1074;&#1072;&#1103;%20&#1087;&#1072;&#1087;&#1082;&#1072;\&#1051;&#1110;&#1082;%20&#1110;&#1085;&#1092;%202016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асигнувань"/>
      <sheetName val="зведення"/>
    </sheetNames>
    <sheetDataSet>
      <sheetData sheetId="0">
        <row r="16">
          <cell r="O16">
            <v>4232800</v>
          </cell>
        </row>
        <row r="21">
          <cell r="O21">
            <v>73800</v>
          </cell>
        </row>
        <row r="29">
          <cell r="O29">
            <v>271700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3"/>
  <sheetViews>
    <sheetView zoomScalePageLayoutView="0" workbookViewId="0" topLeftCell="A4">
      <selection activeCell="I28" sqref="I28:J28"/>
    </sheetView>
  </sheetViews>
  <sheetFormatPr defaultColWidth="9.00390625" defaultRowHeight="12.75" outlineLevelRow="1"/>
  <cols>
    <col min="1" max="1" width="7.375" style="1" customWidth="1"/>
    <col min="2" max="6" width="9.125" style="1" customWidth="1"/>
    <col min="7" max="7" width="9.00390625" style="1" customWidth="1"/>
    <col min="8" max="8" width="9.125" style="1" customWidth="1"/>
    <col min="9" max="9" width="10.75390625" style="1" customWidth="1"/>
    <col min="10" max="10" width="13.25390625" style="1" customWidth="1"/>
    <col min="11" max="11" width="10.75390625" style="1" customWidth="1"/>
    <col min="12" max="13" width="9.125" style="1" customWidth="1"/>
    <col min="14" max="14" width="9.25390625" style="1" bestFit="1" customWidth="1"/>
    <col min="15" max="16384" width="9.125" style="1" customWidth="1"/>
  </cols>
  <sheetData>
    <row r="1" spans="5:11" ht="69" customHeight="1">
      <c r="E1" s="2"/>
      <c r="F1" s="3"/>
      <c r="G1" s="213" t="s">
        <v>268</v>
      </c>
      <c r="H1" s="213"/>
      <c r="I1" s="213"/>
      <c r="J1" s="213"/>
      <c r="K1" s="213"/>
    </row>
    <row r="2" spans="1:10" ht="12.75">
      <c r="A2" s="4"/>
      <c r="E2" s="2"/>
      <c r="F2" s="2"/>
      <c r="G2" s="3" t="s">
        <v>162</v>
      </c>
      <c r="H2" s="2"/>
      <c r="I2" s="201">
        <f>K31</f>
        <v>7419580</v>
      </c>
      <c r="J2" s="1" t="s">
        <v>269</v>
      </c>
    </row>
    <row r="3" spans="1:11" ht="12.75">
      <c r="A3" s="4"/>
      <c r="E3" s="2"/>
      <c r="F3" s="2"/>
      <c r="G3" s="214" t="s">
        <v>267</v>
      </c>
      <c r="H3" s="214"/>
      <c r="I3" s="214"/>
      <c r="J3" s="214"/>
      <c r="K3" s="214"/>
    </row>
    <row r="4" spans="5:17" ht="12.75">
      <c r="E4" s="5"/>
      <c r="F4" s="5"/>
      <c r="H4" s="5"/>
      <c r="I4" s="215" t="s">
        <v>0</v>
      </c>
      <c r="J4" s="215"/>
      <c r="K4" s="215"/>
      <c r="Q4" s="5"/>
    </row>
    <row r="5" spans="5:11" ht="12.75">
      <c r="E5" s="6"/>
      <c r="F5" s="6"/>
      <c r="G5" s="7" t="s">
        <v>38</v>
      </c>
      <c r="H5" s="8"/>
      <c r="I5" s="8"/>
      <c r="J5" s="9"/>
      <c r="K5" s="9"/>
    </row>
    <row r="6" spans="5:11" ht="12.75">
      <c r="E6" s="6"/>
      <c r="F6" s="6"/>
      <c r="G6" s="27" t="s">
        <v>39</v>
      </c>
      <c r="H6" s="6"/>
      <c r="I6" s="6"/>
      <c r="J6" s="15"/>
      <c r="K6" s="15"/>
    </row>
    <row r="7" spans="5:11" ht="12.75">
      <c r="E7" s="10"/>
      <c r="F7" s="10"/>
      <c r="G7" s="216" t="s">
        <v>1</v>
      </c>
      <c r="H7" s="216"/>
      <c r="I7" s="216"/>
      <c r="J7" s="216"/>
      <c r="K7" s="216"/>
    </row>
    <row r="8" spans="5:11" ht="12.75">
      <c r="E8" s="2"/>
      <c r="F8" s="2"/>
      <c r="G8" s="7"/>
      <c r="H8" s="8"/>
      <c r="I8" s="8"/>
      <c r="J8" s="9" t="s">
        <v>25</v>
      </c>
      <c r="K8" s="9"/>
    </row>
    <row r="9" spans="5:11" ht="12.75">
      <c r="E9" s="5"/>
      <c r="F9" s="5"/>
      <c r="G9" s="216" t="s">
        <v>2</v>
      </c>
      <c r="H9" s="216"/>
      <c r="I9" s="216"/>
      <c r="J9" s="216"/>
      <c r="K9" s="216"/>
    </row>
    <row r="10" spans="5:9" ht="12.75">
      <c r="E10" s="2"/>
      <c r="F10" s="2"/>
      <c r="G10" s="3" t="s">
        <v>3</v>
      </c>
      <c r="H10" s="2"/>
      <c r="I10" s="2"/>
    </row>
    <row r="11" spans="5:9" ht="12.75">
      <c r="E11" s="2"/>
      <c r="F11" s="2"/>
      <c r="G11" s="3" t="s">
        <v>4</v>
      </c>
      <c r="H11" s="2"/>
      <c r="I11" s="2"/>
    </row>
    <row r="12" ht="12.75">
      <c r="A12" s="4"/>
    </row>
    <row r="13" spans="1:11" ht="12.75">
      <c r="A13" s="217" t="s">
        <v>5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</row>
    <row r="14" spans="1:11" ht="12.75">
      <c r="A14" s="217" t="s">
        <v>43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</row>
    <row r="15" ht="12.75">
      <c r="A15" s="4"/>
    </row>
    <row r="16" spans="1:11" ht="17.25" customHeight="1">
      <c r="A16" s="4" t="s">
        <v>6</v>
      </c>
      <c r="B16" s="50" t="s">
        <v>168</v>
      </c>
      <c r="C16" s="51"/>
      <c r="D16" s="51"/>
      <c r="E16" s="51"/>
      <c r="F16" s="51"/>
      <c r="G16" s="51"/>
      <c r="H16" s="51"/>
      <c r="I16" s="51"/>
      <c r="J16" s="51"/>
      <c r="K16" s="51"/>
    </row>
    <row r="17" ht="12.75">
      <c r="A17" s="4" t="s">
        <v>7</v>
      </c>
    </row>
    <row r="18" spans="1:11" ht="12.75">
      <c r="A18" s="4"/>
      <c r="B18" s="9" t="s">
        <v>31</v>
      </c>
      <c r="C18" s="9"/>
      <c r="D18" s="9"/>
      <c r="E18" s="9"/>
      <c r="F18" s="9"/>
      <c r="G18" s="9"/>
      <c r="H18" s="9"/>
      <c r="I18" s="9"/>
      <c r="J18" s="9"/>
      <c r="K18" s="9"/>
    </row>
    <row r="19" ht="12.75">
      <c r="A19" s="4" t="s">
        <v>8</v>
      </c>
    </row>
    <row r="20" spans="1:11" ht="12.75">
      <c r="A20" s="4" t="s">
        <v>32</v>
      </c>
      <c r="B20" s="9"/>
      <c r="C20" s="9"/>
      <c r="D20" s="9"/>
      <c r="E20" s="9"/>
      <c r="F20" s="9"/>
      <c r="G20" s="9"/>
      <c r="H20" s="9" t="s">
        <v>30</v>
      </c>
      <c r="I20" s="9"/>
      <c r="J20" s="9"/>
      <c r="K20" s="9"/>
    </row>
    <row r="21" spans="1:11" ht="12.75">
      <c r="A21" s="4" t="s">
        <v>44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2.75">
      <c r="A22" s="52"/>
      <c r="B22" s="9"/>
      <c r="C22" s="9"/>
      <c r="D22" s="9"/>
      <c r="E22" s="9"/>
      <c r="F22" s="9"/>
      <c r="G22" s="9"/>
      <c r="H22" s="9" t="s">
        <v>37</v>
      </c>
      <c r="I22" s="9"/>
      <c r="J22" s="9"/>
      <c r="K22" s="9"/>
    </row>
    <row r="23" spans="1:9" ht="12.75">
      <c r="A23" s="4"/>
      <c r="B23" s="224" t="s">
        <v>45</v>
      </c>
      <c r="C23" s="224"/>
      <c r="D23" s="224"/>
      <c r="E23" s="224"/>
      <c r="F23" s="224"/>
      <c r="G23" s="224"/>
      <c r="H23" s="224"/>
      <c r="I23" s="224"/>
    </row>
    <row r="24" spans="1:11" ht="6.75" customHeight="1">
      <c r="A24" s="4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6" customHeight="1">
      <c r="A25" s="4"/>
      <c r="B25" s="225" t="s">
        <v>266</v>
      </c>
      <c r="C25" s="225"/>
      <c r="D25" s="225"/>
      <c r="E25" s="225"/>
      <c r="F25" s="225"/>
      <c r="G25" s="225"/>
      <c r="H25" s="225"/>
      <c r="I25" s="225"/>
      <c r="J25" s="225"/>
      <c r="K25" s="225"/>
    </row>
    <row r="26" spans="1:11" ht="36" customHeight="1">
      <c r="A26" s="4"/>
      <c r="B26" s="226"/>
      <c r="C26" s="226"/>
      <c r="D26" s="226"/>
      <c r="E26" s="226"/>
      <c r="F26" s="226"/>
      <c r="G26" s="226"/>
      <c r="H26" s="226"/>
      <c r="I26" s="226"/>
      <c r="J26" s="226"/>
      <c r="K26" s="226"/>
    </row>
    <row r="27" spans="1:11" ht="13.5" thickBot="1">
      <c r="A27" s="4"/>
      <c r="K27" s="11" t="s">
        <v>9</v>
      </c>
    </row>
    <row r="28" spans="1:13" ht="43.5" customHeight="1" thickBot="1">
      <c r="A28" s="4"/>
      <c r="B28" s="218" t="s">
        <v>47</v>
      </c>
      <c r="C28" s="219"/>
      <c r="D28" s="219"/>
      <c r="E28" s="219"/>
      <c r="F28" s="219"/>
      <c r="G28" s="220"/>
      <c r="H28" s="227" t="s">
        <v>48</v>
      </c>
      <c r="I28" s="229" t="s">
        <v>49</v>
      </c>
      <c r="J28" s="195"/>
      <c r="K28" s="196" t="s">
        <v>50</v>
      </c>
      <c r="L28" s="15"/>
      <c r="M28" s="15"/>
    </row>
    <row r="29" spans="1:13" s="13" customFormat="1" ht="26.25" thickBot="1">
      <c r="A29" s="4"/>
      <c r="B29" s="221"/>
      <c r="C29" s="222"/>
      <c r="D29" s="222"/>
      <c r="E29" s="222"/>
      <c r="F29" s="222"/>
      <c r="G29" s="223"/>
      <c r="H29" s="228"/>
      <c r="I29" s="40" t="s">
        <v>51</v>
      </c>
      <c r="J29" s="40" t="s">
        <v>52</v>
      </c>
      <c r="K29" s="197"/>
      <c r="L29" s="16"/>
      <c r="M29" s="16"/>
    </row>
    <row r="30" spans="1:14" s="13" customFormat="1" ht="15" customHeight="1" thickBot="1">
      <c r="A30" s="4"/>
      <c r="B30" s="231" t="s">
        <v>53</v>
      </c>
      <c r="C30" s="232"/>
      <c r="D30" s="232"/>
      <c r="E30" s="232"/>
      <c r="F30" s="232"/>
      <c r="G30" s="233"/>
      <c r="H30" s="40" t="s">
        <v>54</v>
      </c>
      <c r="I30" s="40" t="s">
        <v>55</v>
      </c>
      <c r="J30" s="40" t="s">
        <v>56</v>
      </c>
      <c r="K30" s="40" t="s">
        <v>57</v>
      </c>
      <c r="L30" s="16"/>
      <c r="M30" s="16"/>
      <c r="N30" s="28"/>
    </row>
    <row r="31" spans="1:13" s="13" customFormat="1" ht="13.5" customHeight="1" thickBot="1">
      <c r="A31" s="4"/>
      <c r="B31" s="234" t="s">
        <v>146</v>
      </c>
      <c r="C31" s="235"/>
      <c r="D31" s="235"/>
      <c r="E31" s="235"/>
      <c r="F31" s="235"/>
      <c r="G31" s="236"/>
      <c r="H31" s="40" t="s">
        <v>46</v>
      </c>
      <c r="I31" s="128">
        <f>I51</f>
        <v>7380700</v>
      </c>
      <c r="J31" s="128">
        <f>J33</f>
        <v>38880</v>
      </c>
      <c r="K31" s="128">
        <f>J31+I31</f>
        <v>7419580</v>
      </c>
      <c r="L31" s="16"/>
      <c r="M31" s="16"/>
    </row>
    <row r="32" spans="1:13" s="13" customFormat="1" ht="19.5" customHeight="1" thickBot="1">
      <c r="A32" s="4"/>
      <c r="B32" s="207" t="s">
        <v>58</v>
      </c>
      <c r="C32" s="208"/>
      <c r="D32" s="208"/>
      <c r="E32" s="208"/>
      <c r="F32" s="208"/>
      <c r="G32" s="209"/>
      <c r="H32" s="40" t="s">
        <v>46</v>
      </c>
      <c r="I32" s="41">
        <f>I51</f>
        <v>7380700</v>
      </c>
      <c r="J32" s="40" t="s">
        <v>46</v>
      </c>
      <c r="K32" s="41">
        <f>I32</f>
        <v>7380700</v>
      </c>
      <c r="L32" s="16"/>
      <c r="M32" s="16"/>
    </row>
    <row r="33" spans="1:13" s="13" customFormat="1" ht="12.75" customHeight="1" thickBot="1">
      <c r="A33" s="4"/>
      <c r="B33" s="207" t="s">
        <v>59</v>
      </c>
      <c r="C33" s="208"/>
      <c r="D33" s="208"/>
      <c r="E33" s="208"/>
      <c r="F33" s="208"/>
      <c r="G33" s="209"/>
      <c r="H33" s="40" t="s">
        <v>46</v>
      </c>
      <c r="I33" s="42"/>
      <c r="J33" s="128">
        <f>J37</f>
        <v>38880</v>
      </c>
      <c r="K33" s="128">
        <f>J33</f>
        <v>38880</v>
      </c>
      <c r="L33" s="16"/>
      <c r="M33" s="16"/>
    </row>
    <row r="34" spans="1:13" s="13" customFormat="1" ht="29.25" customHeight="1" thickBot="1">
      <c r="A34" s="4"/>
      <c r="B34" s="210" t="s">
        <v>147</v>
      </c>
      <c r="C34" s="211"/>
      <c r="D34" s="211"/>
      <c r="E34" s="211"/>
      <c r="F34" s="211"/>
      <c r="G34" s="212"/>
      <c r="H34" s="40" t="s">
        <v>60</v>
      </c>
      <c r="I34" s="40" t="s">
        <v>46</v>
      </c>
      <c r="J34" s="128">
        <f>J37</f>
        <v>38880</v>
      </c>
      <c r="K34" s="128">
        <f>J34</f>
        <v>38880</v>
      </c>
      <c r="L34" s="16"/>
      <c r="M34" s="16"/>
    </row>
    <row r="35" spans="1:13" s="13" customFormat="1" ht="32.25" customHeight="1" thickBot="1">
      <c r="A35" s="4"/>
      <c r="B35" s="256" t="s">
        <v>20</v>
      </c>
      <c r="C35" s="257"/>
      <c r="D35" s="257"/>
      <c r="E35" s="257"/>
      <c r="F35" s="257"/>
      <c r="G35" s="258"/>
      <c r="H35" s="40">
        <v>25010100</v>
      </c>
      <c r="I35" s="40"/>
      <c r="J35" s="42"/>
      <c r="K35" s="41"/>
      <c r="L35" s="16"/>
      <c r="M35" s="16"/>
    </row>
    <row r="36" spans="1:13" s="13" customFormat="1" ht="30" customHeight="1" thickBot="1">
      <c r="A36" s="4"/>
      <c r="B36" s="256" t="s">
        <v>21</v>
      </c>
      <c r="C36" s="257"/>
      <c r="D36" s="257"/>
      <c r="E36" s="257"/>
      <c r="F36" s="257"/>
      <c r="G36" s="258"/>
      <c r="H36" s="40">
        <v>25010200</v>
      </c>
      <c r="I36" s="40"/>
      <c r="J36" s="42"/>
      <c r="K36" s="41"/>
      <c r="L36" s="16"/>
      <c r="M36" s="16"/>
    </row>
    <row r="37" spans="1:13" s="13" customFormat="1" ht="17.25" customHeight="1" thickBot="1">
      <c r="A37" s="4"/>
      <c r="B37" s="256" t="s">
        <v>10</v>
      </c>
      <c r="C37" s="257"/>
      <c r="D37" s="257"/>
      <c r="E37" s="257"/>
      <c r="F37" s="257"/>
      <c r="G37" s="258"/>
      <c r="H37" s="40">
        <v>25010300</v>
      </c>
      <c r="I37" s="40"/>
      <c r="J37" s="128">
        <f>J51</f>
        <v>38880</v>
      </c>
      <c r="K37" s="41">
        <f>J37</f>
        <v>38880</v>
      </c>
      <c r="L37" s="16"/>
      <c r="M37" s="16"/>
    </row>
    <row r="38" spans="1:13" s="13" customFormat="1" ht="33" customHeight="1" thickBot="1">
      <c r="A38" s="4"/>
      <c r="B38" s="207" t="s">
        <v>22</v>
      </c>
      <c r="C38" s="208"/>
      <c r="D38" s="208"/>
      <c r="E38" s="208"/>
      <c r="F38" s="208"/>
      <c r="G38" s="209"/>
      <c r="H38" s="42">
        <v>25010400</v>
      </c>
      <c r="I38" s="42"/>
      <c r="J38" s="42"/>
      <c r="K38" s="41"/>
      <c r="L38" s="16"/>
      <c r="M38" s="16"/>
    </row>
    <row r="39" spans="1:13" s="13" customFormat="1" ht="15.75" customHeight="1" thickBot="1">
      <c r="A39" s="4"/>
      <c r="B39" s="210" t="s">
        <v>148</v>
      </c>
      <c r="C39" s="211"/>
      <c r="D39" s="211"/>
      <c r="E39" s="211"/>
      <c r="F39" s="211"/>
      <c r="G39" s="212"/>
      <c r="H39" s="40" t="s">
        <v>61</v>
      </c>
      <c r="I39" s="40" t="s">
        <v>46</v>
      </c>
      <c r="J39" s="42"/>
      <c r="K39" s="42"/>
      <c r="L39" s="16"/>
      <c r="M39" s="16"/>
    </row>
    <row r="40" spans="1:13" s="13" customFormat="1" ht="15.75" customHeight="1" thickBot="1">
      <c r="A40" s="4"/>
      <c r="B40" s="259" t="s">
        <v>23</v>
      </c>
      <c r="C40" s="260"/>
      <c r="D40" s="260"/>
      <c r="E40" s="260"/>
      <c r="F40" s="260"/>
      <c r="G40" s="261"/>
      <c r="H40" s="40">
        <v>25020100</v>
      </c>
      <c r="I40" s="40"/>
      <c r="J40" s="42"/>
      <c r="K40" s="42"/>
      <c r="L40" s="16"/>
      <c r="M40" s="16"/>
    </row>
    <row r="41" spans="1:13" s="13" customFormat="1" ht="39" customHeight="1" thickBot="1">
      <c r="A41" s="4"/>
      <c r="B41" s="256" t="s">
        <v>24</v>
      </c>
      <c r="C41" s="257"/>
      <c r="D41" s="257"/>
      <c r="E41" s="257"/>
      <c r="F41" s="257"/>
      <c r="G41" s="258"/>
      <c r="H41" s="40">
        <v>25020200</v>
      </c>
      <c r="I41" s="40"/>
      <c r="J41" s="42"/>
      <c r="K41" s="42"/>
      <c r="L41" s="16"/>
      <c r="M41" s="16"/>
    </row>
    <row r="42" spans="1:13" s="13" customFormat="1" ht="51" customHeight="1" thickBot="1">
      <c r="A42" s="4"/>
      <c r="B42" s="256" t="s">
        <v>26</v>
      </c>
      <c r="C42" s="257"/>
      <c r="D42" s="257"/>
      <c r="E42" s="257"/>
      <c r="F42" s="257"/>
      <c r="G42" s="258"/>
      <c r="H42" s="40">
        <v>25020300</v>
      </c>
      <c r="I42" s="40"/>
      <c r="J42" s="42"/>
      <c r="K42" s="42"/>
      <c r="L42" s="16"/>
      <c r="M42" s="16"/>
    </row>
    <row r="43" spans="1:13" s="13" customFormat="1" ht="13.5" customHeight="1" thickBot="1">
      <c r="A43" s="4"/>
      <c r="B43" s="210" t="s">
        <v>149</v>
      </c>
      <c r="C43" s="211"/>
      <c r="D43" s="211"/>
      <c r="E43" s="211"/>
      <c r="F43" s="211"/>
      <c r="G43" s="212"/>
      <c r="H43" s="42"/>
      <c r="I43" s="40" t="s">
        <v>46</v>
      </c>
      <c r="J43" s="42"/>
      <c r="K43" s="42"/>
      <c r="L43" s="16"/>
      <c r="M43" s="16"/>
    </row>
    <row r="44" spans="1:13" s="13" customFormat="1" ht="13.5" customHeight="1" thickBot="1">
      <c r="A44" s="4"/>
      <c r="B44" s="210" t="s">
        <v>143</v>
      </c>
      <c r="C44" s="211"/>
      <c r="D44" s="211"/>
      <c r="E44" s="211"/>
      <c r="F44" s="211"/>
      <c r="G44" s="212"/>
      <c r="H44" s="43"/>
      <c r="I44" s="40" t="s">
        <v>46</v>
      </c>
      <c r="J44" s="42"/>
      <c r="K44" s="42"/>
      <c r="L44" s="16"/>
      <c r="M44" s="16"/>
    </row>
    <row r="45" spans="1:13" s="13" customFormat="1" ht="13.5" customHeight="1" thickBot="1">
      <c r="A45" s="4"/>
      <c r="B45" s="256" t="s">
        <v>34</v>
      </c>
      <c r="C45" s="257"/>
      <c r="D45" s="257"/>
      <c r="E45" s="257"/>
      <c r="F45" s="257"/>
      <c r="G45" s="258"/>
      <c r="H45" s="43">
        <v>18000000</v>
      </c>
      <c r="I45" s="40"/>
      <c r="J45" s="42"/>
      <c r="K45" s="42"/>
      <c r="L45" s="16"/>
      <c r="M45" s="16"/>
    </row>
    <row r="46" spans="1:13" s="13" customFormat="1" ht="13.5" customHeight="1" thickBot="1">
      <c r="A46" s="4"/>
      <c r="B46" s="256" t="s">
        <v>35</v>
      </c>
      <c r="C46" s="257"/>
      <c r="D46" s="257"/>
      <c r="E46" s="257"/>
      <c r="F46" s="257"/>
      <c r="G46" s="258"/>
      <c r="H46" s="43">
        <v>18050000</v>
      </c>
      <c r="I46" s="40"/>
      <c r="J46" s="42"/>
      <c r="K46" s="42"/>
      <c r="L46" s="16"/>
      <c r="M46" s="16"/>
    </row>
    <row r="47" spans="1:13" s="13" customFormat="1" ht="13.5" customHeight="1" thickBot="1">
      <c r="A47" s="4"/>
      <c r="B47" s="256" t="s">
        <v>36</v>
      </c>
      <c r="C47" s="257"/>
      <c r="D47" s="257"/>
      <c r="E47" s="257"/>
      <c r="F47" s="257"/>
      <c r="G47" s="258"/>
      <c r="H47" s="43">
        <v>18050400</v>
      </c>
      <c r="I47" s="40"/>
      <c r="J47" s="42"/>
      <c r="K47" s="42"/>
      <c r="L47" s="16"/>
      <c r="M47" s="16"/>
    </row>
    <row r="48" spans="1:13" s="13" customFormat="1" ht="16.5" customHeight="1" thickBot="1">
      <c r="A48" s="4"/>
      <c r="B48" s="210" t="s">
        <v>144</v>
      </c>
      <c r="C48" s="211"/>
      <c r="D48" s="211"/>
      <c r="E48" s="211"/>
      <c r="F48" s="211"/>
      <c r="G48" s="212"/>
      <c r="H48" s="42"/>
      <c r="I48" s="40" t="s">
        <v>46</v>
      </c>
      <c r="J48" s="42"/>
      <c r="K48" s="42"/>
      <c r="L48" s="16"/>
      <c r="M48" s="16"/>
    </row>
    <row r="49" spans="1:13" s="13" customFormat="1" ht="15.75" customHeight="1" thickBot="1">
      <c r="A49" s="4"/>
      <c r="B49" s="210" t="s">
        <v>145</v>
      </c>
      <c r="C49" s="211"/>
      <c r="D49" s="211"/>
      <c r="E49" s="211"/>
      <c r="F49" s="211"/>
      <c r="G49" s="212"/>
      <c r="H49" s="42"/>
      <c r="I49" s="40" t="s">
        <v>46</v>
      </c>
      <c r="J49" s="42"/>
      <c r="K49" s="42"/>
      <c r="L49" s="16"/>
      <c r="M49" s="16"/>
    </row>
    <row r="50" spans="1:13" s="13" customFormat="1" ht="12.75" customHeight="1" thickBot="1">
      <c r="A50" s="4"/>
      <c r="B50" s="237"/>
      <c r="C50" s="238"/>
      <c r="D50" s="238"/>
      <c r="E50" s="238"/>
      <c r="F50" s="238"/>
      <c r="G50" s="239"/>
      <c r="H50" s="42"/>
      <c r="I50" s="40" t="s">
        <v>46</v>
      </c>
      <c r="J50" s="40" t="s">
        <v>150</v>
      </c>
      <c r="K50" s="40" t="s">
        <v>150</v>
      </c>
      <c r="L50" s="16"/>
      <c r="M50" s="16"/>
    </row>
    <row r="51" spans="1:13" s="13" customFormat="1" ht="17.25" customHeight="1" thickBot="1">
      <c r="A51" s="4"/>
      <c r="B51" s="246" t="s">
        <v>151</v>
      </c>
      <c r="C51" s="247"/>
      <c r="D51" s="247"/>
      <c r="E51" s="247"/>
      <c r="F51" s="247"/>
      <c r="G51" s="248"/>
      <c r="H51" s="40" t="s">
        <v>46</v>
      </c>
      <c r="I51" s="44">
        <f>I52</f>
        <v>7380700</v>
      </c>
      <c r="J51" s="44">
        <f>J52</f>
        <v>38880</v>
      </c>
      <c r="K51" s="41">
        <f>J51+I51</f>
        <v>7419580</v>
      </c>
      <c r="L51" s="16"/>
      <c r="M51" s="16"/>
    </row>
    <row r="52" spans="1:13" s="13" customFormat="1" ht="17.25" customHeight="1" outlineLevel="1" thickBot="1">
      <c r="A52" s="4"/>
      <c r="B52" s="243" t="s">
        <v>152</v>
      </c>
      <c r="C52" s="244"/>
      <c r="D52" s="244"/>
      <c r="E52" s="244"/>
      <c r="F52" s="244"/>
      <c r="G52" s="245"/>
      <c r="H52" s="40" t="s">
        <v>62</v>
      </c>
      <c r="I52" s="44">
        <f>I54+I56+I57+I83</f>
        <v>7380700</v>
      </c>
      <c r="J52" s="44">
        <f>J54+J56+J57+J83+J72+J82</f>
        <v>38880</v>
      </c>
      <c r="K52" s="41">
        <f aca="true" t="shared" si="0" ref="K52:K60">J52+I52</f>
        <v>7419580</v>
      </c>
      <c r="L52" s="16"/>
      <c r="M52" s="16"/>
    </row>
    <row r="53" spans="1:13" s="13" customFormat="1" ht="17.25" customHeight="1" outlineLevel="1" thickBot="1">
      <c r="A53" s="4"/>
      <c r="B53" s="198" t="s">
        <v>63</v>
      </c>
      <c r="C53" s="199"/>
      <c r="D53" s="199"/>
      <c r="E53" s="199"/>
      <c r="F53" s="199"/>
      <c r="G53" s="230"/>
      <c r="H53" s="40" t="s">
        <v>64</v>
      </c>
      <c r="I53" s="41">
        <f>'[1]план асигнувань'!$O$16</f>
        <v>4232800</v>
      </c>
      <c r="J53" s="42"/>
      <c r="K53" s="41">
        <f t="shared" si="0"/>
        <v>4232800</v>
      </c>
      <c r="L53" s="16"/>
      <c r="M53" s="16"/>
    </row>
    <row r="54" spans="1:13" s="13" customFormat="1" ht="17.25" customHeight="1" outlineLevel="1" thickBot="1">
      <c r="A54" s="4"/>
      <c r="B54" s="210" t="s">
        <v>65</v>
      </c>
      <c r="C54" s="211"/>
      <c r="D54" s="211"/>
      <c r="E54" s="211"/>
      <c r="F54" s="211"/>
      <c r="G54" s="212"/>
      <c r="H54" s="40" t="s">
        <v>66</v>
      </c>
      <c r="I54" s="41">
        <f>'план асиг '!O36</f>
        <v>4232800</v>
      </c>
      <c r="J54" s="42"/>
      <c r="K54" s="41">
        <f t="shared" si="0"/>
        <v>4232800</v>
      </c>
      <c r="L54" s="16"/>
      <c r="M54" s="16"/>
    </row>
    <row r="55" spans="1:13" s="13" customFormat="1" ht="17.25" customHeight="1" thickBot="1">
      <c r="A55" s="4"/>
      <c r="B55" s="210" t="s">
        <v>67</v>
      </c>
      <c r="C55" s="211"/>
      <c r="D55" s="211"/>
      <c r="E55" s="211"/>
      <c r="F55" s="211"/>
      <c r="G55" s="212"/>
      <c r="H55" s="40" t="s">
        <v>68</v>
      </c>
      <c r="I55" s="41">
        <f>0</f>
        <v>0</v>
      </c>
      <c r="J55" s="42"/>
      <c r="K55" s="45">
        <f t="shared" si="0"/>
        <v>0</v>
      </c>
      <c r="L55" s="16"/>
      <c r="M55" s="16"/>
    </row>
    <row r="56" spans="1:13" s="13" customFormat="1" ht="17.25" customHeight="1" thickBot="1">
      <c r="A56" s="4"/>
      <c r="B56" s="198" t="s">
        <v>27</v>
      </c>
      <c r="C56" s="199"/>
      <c r="D56" s="199"/>
      <c r="E56" s="199"/>
      <c r="F56" s="199"/>
      <c r="G56" s="230"/>
      <c r="H56" s="40" t="s">
        <v>69</v>
      </c>
      <c r="I56" s="41">
        <f>'план асиг '!O25</f>
        <v>931200</v>
      </c>
      <c r="J56" s="42"/>
      <c r="K56" s="41">
        <f t="shared" si="0"/>
        <v>931200</v>
      </c>
      <c r="L56" s="16"/>
      <c r="M56" s="16"/>
    </row>
    <row r="57" spans="1:13" s="13" customFormat="1" ht="17.25" customHeight="1" thickBot="1">
      <c r="A57" s="4"/>
      <c r="B57" s="198" t="s">
        <v>153</v>
      </c>
      <c r="C57" s="199"/>
      <c r="D57" s="199"/>
      <c r="E57" s="199"/>
      <c r="F57" s="199"/>
      <c r="G57" s="230"/>
      <c r="H57" s="40" t="s">
        <v>70</v>
      </c>
      <c r="I57" s="44">
        <f>SUM(I58:I65)</f>
        <v>1945000</v>
      </c>
      <c r="J57" s="44">
        <f>SUM(J58:J65)</f>
        <v>36500</v>
      </c>
      <c r="K57" s="44">
        <f t="shared" si="0"/>
        <v>1981500</v>
      </c>
      <c r="L57" s="16"/>
      <c r="M57" s="16"/>
    </row>
    <row r="58" spans="1:13" s="13" customFormat="1" ht="15" customHeight="1" thickBot="1">
      <c r="A58" s="4"/>
      <c r="B58" s="207" t="s">
        <v>28</v>
      </c>
      <c r="C58" s="208"/>
      <c r="D58" s="208"/>
      <c r="E58" s="208"/>
      <c r="F58" s="208"/>
      <c r="G58" s="209"/>
      <c r="H58" s="40">
        <v>2210</v>
      </c>
      <c r="I58" s="41">
        <f>'план асиг '!O38</f>
        <v>296500</v>
      </c>
      <c r="J58" s="41">
        <f>'зведення '!G29</f>
        <v>21000</v>
      </c>
      <c r="K58" s="41">
        <f t="shared" si="0"/>
        <v>317500</v>
      </c>
      <c r="L58" s="16"/>
      <c r="M58" s="16"/>
    </row>
    <row r="59" spans="1:13" s="13" customFormat="1" ht="15" customHeight="1" thickBot="1">
      <c r="A59" s="4"/>
      <c r="B59" s="207" t="s">
        <v>71</v>
      </c>
      <c r="C59" s="208"/>
      <c r="D59" s="208"/>
      <c r="E59" s="208"/>
      <c r="F59" s="208"/>
      <c r="G59" s="209"/>
      <c r="H59" s="40" t="s">
        <v>72</v>
      </c>
      <c r="I59" s="41">
        <f>'план асиг '!O39</f>
        <v>788000</v>
      </c>
      <c r="J59" s="42"/>
      <c r="K59" s="41">
        <f t="shared" si="0"/>
        <v>788000</v>
      </c>
      <c r="L59" s="16"/>
      <c r="M59" s="16"/>
    </row>
    <row r="60" spans="1:13" s="13" customFormat="1" ht="15" customHeight="1" thickBot="1">
      <c r="A60" s="4"/>
      <c r="B60" s="207" t="s">
        <v>73</v>
      </c>
      <c r="C60" s="208"/>
      <c r="D60" s="208"/>
      <c r="E60" s="208"/>
      <c r="F60" s="208"/>
      <c r="G60" s="209"/>
      <c r="H60" s="40" t="s">
        <v>74</v>
      </c>
      <c r="I60" s="41">
        <f>'план асиг '!O40</f>
        <v>187500</v>
      </c>
      <c r="J60" s="42"/>
      <c r="K60" s="41">
        <f t="shared" si="0"/>
        <v>187500</v>
      </c>
      <c r="L60" s="16"/>
      <c r="M60" s="16"/>
    </row>
    <row r="61" spans="1:13" s="25" customFormat="1" ht="12" customHeight="1" thickBot="1">
      <c r="A61" s="52"/>
      <c r="B61" s="229">
        <v>1</v>
      </c>
      <c r="C61" s="252"/>
      <c r="D61" s="252"/>
      <c r="E61" s="252"/>
      <c r="F61" s="252"/>
      <c r="G61" s="195"/>
      <c r="H61" s="40">
        <v>2</v>
      </c>
      <c r="I61" s="40"/>
      <c r="J61" s="40"/>
      <c r="K61" s="40">
        <v>5</v>
      </c>
      <c r="L61" s="32"/>
      <c r="M61" s="32"/>
    </row>
    <row r="62" spans="1:13" s="13" customFormat="1" ht="16.5" customHeight="1" thickBot="1">
      <c r="A62" s="4"/>
      <c r="B62" s="207" t="s">
        <v>11</v>
      </c>
      <c r="C62" s="208"/>
      <c r="D62" s="208"/>
      <c r="E62" s="208"/>
      <c r="F62" s="208"/>
      <c r="G62" s="209"/>
      <c r="H62" s="40">
        <v>2240</v>
      </c>
      <c r="I62" s="41">
        <f>'[1]план асигнувань'!$O$21</f>
        <v>73800</v>
      </c>
      <c r="J62" s="41">
        <f>'зведення '!G32</f>
        <v>15500</v>
      </c>
      <c r="K62" s="41">
        <f>J62+I62</f>
        <v>89300</v>
      </c>
      <c r="L62" s="16"/>
      <c r="M62" s="16"/>
    </row>
    <row r="63" spans="1:13" s="13" customFormat="1" ht="16.5" customHeight="1" thickBot="1">
      <c r="A63" s="4"/>
      <c r="B63" s="207" t="s">
        <v>75</v>
      </c>
      <c r="C63" s="208"/>
      <c r="D63" s="208"/>
      <c r="E63" s="208"/>
      <c r="F63" s="208"/>
      <c r="G63" s="209"/>
      <c r="H63" s="40">
        <v>2250</v>
      </c>
      <c r="I63" s="41">
        <f>'план асиг '!O42</f>
        <v>7800</v>
      </c>
      <c r="J63" s="42"/>
      <c r="K63" s="41">
        <f aca="true" t="shared" si="1" ref="K63:K103">J63+I63</f>
        <v>7800</v>
      </c>
      <c r="L63" s="16"/>
      <c r="M63" s="16"/>
    </row>
    <row r="64" spans="1:13" s="13" customFormat="1" ht="16.5" customHeight="1" thickBot="1">
      <c r="A64" s="4"/>
      <c r="B64" s="207" t="s">
        <v>29</v>
      </c>
      <c r="C64" s="208"/>
      <c r="D64" s="208"/>
      <c r="E64" s="208"/>
      <c r="F64" s="208"/>
      <c r="G64" s="209"/>
      <c r="H64" s="40">
        <v>2260</v>
      </c>
      <c r="I64" s="41">
        <v>0</v>
      </c>
      <c r="J64" s="42"/>
      <c r="K64" s="45">
        <f t="shared" si="1"/>
        <v>0</v>
      </c>
      <c r="L64" s="16"/>
      <c r="M64" s="16"/>
    </row>
    <row r="65" spans="1:13" s="13" customFormat="1" ht="16.5" customHeight="1" thickBot="1">
      <c r="A65" s="4"/>
      <c r="B65" s="207" t="s">
        <v>76</v>
      </c>
      <c r="C65" s="208"/>
      <c r="D65" s="208"/>
      <c r="E65" s="208"/>
      <c r="F65" s="208"/>
      <c r="G65" s="209"/>
      <c r="H65" s="40" t="s">
        <v>77</v>
      </c>
      <c r="I65" s="128">
        <f>SUM(I66:I68)</f>
        <v>591400</v>
      </c>
      <c r="J65" s="128">
        <f>SUM(J66:J68)</f>
        <v>0</v>
      </c>
      <c r="K65" s="128">
        <f t="shared" si="1"/>
        <v>591400</v>
      </c>
      <c r="L65" s="16"/>
      <c r="M65" s="16"/>
    </row>
    <row r="66" spans="1:13" s="25" customFormat="1" ht="16.5" customHeight="1" thickBot="1">
      <c r="A66" s="52"/>
      <c r="B66" s="210" t="s">
        <v>78</v>
      </c>
      <c r="C66" s="211"/>
      <c r="D66" s="211"/>
      <c r="E66" s="211"/>
      <c r="F66" s="211"/>
      <c r="G66" s="212"/>
      <c r="H66" s="40">
        <v>2271</v>
      </c>
      <c r="I66" s="41">
        <f>'план асиг '!O43</f>
        <v>316900</v>
      </c>
      <c r="J66" s="41"/>
      <c r="K66" s="41">
        <f t="shared" si="1"/>
        <v>316900</v>
      </c>
      <c r="L66" s="32"/>
      <c r="M66" s="32"/>
    </row>
    <row r="67" spans="1:13" s="25" customFormat="1" ht="16.5" customHeight="1" thickBot="1">
      <c r="A67" s="52"/>
      <c r="B67" s="210" t="s">
        <v>79</v>
      </c>
      <c r="C67" s="211"/>
      <c r="D67" s="211"/>
      <c r="E67" s="211"/>
      <c r="F67" s="211"/>
      <c r="G67" s="212"/>
      <c r="H67" s="40">
        <v>2272</v>
      </c>
      <c r="I67" s="41">
        <f>'план асиг '!O44</f>
        <v>48100</v>
      </c>
      <c r="J67" s="41"/>
      <c r="K67" s="41">
        <f t="shared" si="1"/>
        <v>48100</v>
      </c>
      <c r="L67" s="32"/>
      <c r="M67" s="32"/>
    </row>
    <row r="68" spans="1:13" s="25" customFormat="1" ht="16.5" customHeight="1" thickBot="1">
      <c r="A68" s="52"/>
      <c r="B68" s="210" t="s">
        <v>80</v>
      </c>
      <c r="C68" s="211"/>
      <c r="D68" s="211"/>
      <c r="E68" s="211"/>
      <c r="F68" s="211"/>
      <c r="G68" s="212"/>
      <c r="H68" s="40">
        <v>2273</v>
      </c>
      <c r="I68" s="41">
        <f>'план асиг '!O45</f>
        <v>226400</v>
      </c>
      <c r="J68" s="41"/>
      <c r="K68" s="41">
        <f t="shared" si="1"/>
        <v>226400</v>
      </c>
      <c r="L68" s="32"/>
      <c r="M68" s="32"/>
    </row>
    <row r="69" spans="1:13" s="25" customFormat="1" ht="16.5" customHeight="1" thickBot="1">
      <c r="A69" s="52"/>
      <c r="B69" s="210" t="s">
        <v>81</v>
      </c>
      <c r="C69" s="211"/>
      <c r="D69" s="211"/>
      <c r="E69" s="211"/>
      <c r="F69" s="211"/>
      <c r="G69" s="212"/>
      <c r="H69" s="40" t="s">
        <v>82</v>
      </c>
      <c r="I69" s="42"/>
      <c r="J69" s="41"/>
      <c r="K69" s="45">
        <f t="shared" si="1"/>
        <v>0</v>
      </c>
      <c r="L69" s="32"/>
      <c r="M69" s="32"/>
    </row>
    <row r="70" spans="1:13" s="13" customFormat="1" ht="16.5" customHeight="1" thickBot="1">
      <c r="A70" s="4"/>
      <c r="B70" s="210" t="s">
        <v>83</v>
      </c>
      <c r="C70" s="211"/>
      <c r="D70" s="211"/>
      <c r="E70" s="211"/>
      <c r="F70" s="211"/>
      <c r="G70" s="212"/>
      <c r="H70" s="40">
        <v>2275</v>
      </c>
      <c r="I70" s="42"/>
      <c r="J70" s="41"/>
      <c r="K70" s="45">
        <f t="shared" si="1"/>
        <v>0</v>
      </c>
      <c r="L70" s="16"/>
      <c r="M70" s="16"/>
    </row>
    <row r="71" spans="1:13" s="13" customFormat="1" ht="16.5" customHeight="1" thickBot="1">
      <c r="A71" s="4"/>
      <c r="B71" s="249" t="s">
        <v>84</v>
      </c>
      <c r="C71" s="250"/>
      <c r="D71" s="250"/>
      <c r="E71" s="250"/>
      <c r="F71" s="250"/>
      <c r="G71" s="251"/>
      <c r="H71" s="43">
        <v>2276</v>
      </c>
      <c r="I71" s="46"/>
      <c r="J71" s="47"/>
      <c r="K71" s="45">
        <f t="shared" si="1"/>
        <v>0</v>
      </c>
      <c r="L71" s="16"/>
      <c r="M71" s="16"/>
    </row>
    <row r="72" spans="1:13" s="13" customFormat="1" ht="16.5" customHeight="1" thickBot="1">
      <c r="A72" s="4"/>
      <c r="B72" s="207" t="s">
        <v>85</v>
      </c>
      <c r="C72" s="208"/>
      <c r="D72" s="208"/>
      <c r="E72" s="208"/>
      <c r="F72" s="208"/>
      <c r="G72" s="209"/>
      <c r="H72" s="40">
        <v>2280</v>
      </c>
      <c r="I72" s="128">
        <f>SUM(I73:I74)</f>
        <v>0</v>
      </c>
      <c r="J72" s="128">
        <f>SUM(J73:J74)</f>
        <v>2000</v>
      </c>
      <c r="K72" s="41">
        <f t="shared" si="1"/>
        <v>2000</v>
      </c>
      <c r="L72" s="16"/>
      <c r="M72" s="16"/>
    </row>
    <row r="73" spans="1:13" s="13" customFormat="1" ht="16.5" customHeight="1" thickBot="1">
      <c r="A73" s="4"/>
      <c r="B73" s="210" t="s">
        <v>19</v>
      </c>
      <c r="C73" s="211"/>
      <c r="D73" s="211"/>
      <c r="E73" s="211"/>
      <c r="F73" s="211"/>
      <c r="G73" s="212"/>
      <c r="H73" s="40" t="s">
        <v>86</v>
      </c>
      <c r="I73" s="42"/>
      <c r="J73" s="41"/>
      <c r="K73" s="45">
        <f t="shared" si="1"/>
        <v>0</v>
      </c>
      <c r="L73" s="16"/>
      <c r="M73" s="16"/>
    </row>
    <row r="74" spans="1:13" s="13" customFormat="1" ht="16.5" customHeight="1" thickBot="1">
      <c r="A74" s="4"/>
      <c r="B74" s="210" t="s">
        <v>12</v>
      </c>
      <c r="C74" s="211"/>
      <c r="D74" s="211"/>
      <c r="E74" s="211"/>
      <c r="F74" s="211"/>
      <c r="G74" s="212"/>
      <c r="H74" s="40" t="s">
        <v>87</v>
      </c>
      <c r="I74" s="42"/>
      <c r="J74" s="41">
        <f>'зведення '!G44</f>
        <v>2000</v>
      </c>
      <c r="K74" s="41">
        <f t="shared" si="1"/>
        <v>2000</v>
      </c>
      <c r="L74" s="16"/>
      <c r="M74" s="16"/>
    </row>
    <row r="75" spans="1:13" s="13" customFormat="1" ht="16.5" customHeight="1" thickBot="1">
      <c r="A75" s="4"/>
      <c r="B75" s="253" t="s">
        <v>88</v>
      </c>
      <c r="C75" s="254"/>
      <c r="D75" s="254"/>
      <c r="E75" s="254"/>
      <c r="F75" s="254"/>
      <c r="G75" s="255"/>
      <c r="H75" s="40">
        <v>2400</v>
      </c>
      <c r="I75" s="42"/>
      <c r="J75" s="41"/>
      <c r="K75" s="45">
        <f t="shared" si="1"/>
        <v>0</v>
      </c>
      <c r="L75" s="16"/>
      <c r="M75" s="16"/>
    </row>
    <row r="76" spans="1:13" s="13" customFormat="1" ht="16.5" customHeight="1" thickBot="1">
      <c r="A76" s="4"/>
      <c r="B76" s="207" t="s">
        <v>89</v>
      </c>
      <c r="C76" s="208"/>
      <c r="D76" s="208"/>
      <c r="E76" s="208"/>
      <c r="F76" s="208"/>
      <c r="G76" s="209"/>
      <c r="H76" s="40">
        <v>2410</v>
      </c>
      <c r="I76" s="42"/>
      <c r="J76" s="41"/>
      <c r="K76" s="45">
        <f t="shared" si="1"/>
        <v>0</v>
      </c>
      <c r="L76" s="16"/>
      <c r="M76" s="16"/>
    </row>
    <row r="77" spans="1:13" s="13" customFormat="1" ht="16.5" customHeight="1" thickBot="1">
      <c r="A77" s="4"/>
      <c r="B77" s="207" t="s">
        <v>90</v>
      </c>
      <c r="C77" s="208"/>
      <c r="D77" s="208"/>
      <c r="E77" s="208"/>
      <c r="F77" s="208"/>
      <c r="G77" s="209"/>
      <c r="H77" s="40">
        <v>2420</v>
      </c>
      <c r="I77" s="42"/>
      <c r="J77" s="41"/>
      <c r="K77" s="45">
        <f t="shared" si="1"/>
        <v>0</v>
      </c>
      <c r="L77" s="16"/>
      <c r="M77" s="16"/>
    </row>
    <row r="78" spans="1:13" s="13" customFormat="1" ht="16.5" customHeight="1" thickBot="1">
      <c r="A78" s="4"/>
      <c r="B78" s="253" t="s">
        <v>154</v>
      </c>
      <c r="C78" s="254"/>
      <c r="D78" s="254"/>
      <c r="E78" s="254"/>
      <c r="F78" s="254"/>
      <c r="G78" s="255"/>
      <c r="H78" s="40" t="s">
        <v>91</v>
      </c>
      <c r="I78" s="42"/>
      <c r="J78" s="41"/>
      <c r="K78" s="45">
        <f t="shared" si="1"/>
        <v>0</v>
      </c>
      <c r="L78" s="16"/>
      <c r="M78" s="16"/>
    </row>
    <row r="79" spans="1:13" s="13" customFormat="1" ht="16.5" customHeight="1" thickBot="1">
      <c r="A79" s="4"/>
      <c r="B79" s="207" t="s">
        <v>92</v>
      </c>
      <c r="C79" s="208"/>
      <c r="D79" s="208"/>
      <c r="E79" s="208"/>
      <c r="F79" s="208"/>
      <c r="G79" s="209"/>
      <c r="H79" s="40">
        <v>2610</v>
      </c>
      <c r="I79" s="42"/>
      <c r="J79" s="41"/>
      <c r="K79" s="45">
        <f t="shared" si="1"/>
        <v>0</v>
      </c>
      <c r="L79" s="16"/>
      <c r="M79" s="16"/>
    </row>
    <row r="80" spans="1:13" s="13" customFormat="1" ht="16.5" customHeight="1" thickBot="1">
      <c r="A80" s="4"/>
      <c r="B80" s="207" t="s">
        <v>93</v>
      </c>
      <c r="C80" s="208"/>
      <c r="D80" s="208"/>
      <c r="E80" s="208"/>
      <c r="F80" s="208"/>
      <c r="G80" s="209"/>
      <c r="H80" s="40">
        <v>2620</v>
      </c>
      <c r="I80" s="42"/>
      <c r="J80" s="41"/>
      <c r="K80" s="45">
        <f t="shared" si="1"/>
        <v>0</v>
      </c>
      <c r="L80" s="16"/>
      <c r="M80" s="16"/>
    </row>
    <row r="81" spans="1:13" s="13" customFormat="1" ht="16.5" customHeight="1" thickBot="1">
      <c r="A81" s="4"/>
      <c r="B81" s="207" t="s">
        <v>94</v>
      </c>
      <c r="C81" s="208"/>
      <c r="D81" s="208"/>
      <c r="E81" s="208"/>
      <c r="F81" s="208"/>
      <c r="G81" s="209"/>
      <c r="H81" s="40">
        <v>2630</v>
      </c>
      <c r="I81" s="42"/>
      <c r="J81" s="41"/>
      <c r="K81" s="45">
        <f t="shared" si="1"/>
        <v>0</v>
      </c>
      <c r="L81" s="16"/>
      <c r="M81" s="16"/>
    </row>
    <row r="82" spans="1:13" s="13" customFormat="1" ht="16.5" customHeight="1" thickBot="1">
      <c r="A82" s="4"/>
      <c r="B82" s="243" t="s">
        <v>95</v>
      </c>
      <c r="C82" s="244"/>
      <c r="D82" s="244"/>
      <c r="E82" s="244"/>
      <c r="F82" s="244"/>
      <c r="G82" s="245"/>
      <c r="H82" s="40">
        <v>2700</v>
      </c>
      <c r="I82" s="128">
        <f>SUM(I83:I85)</f>
        <v>271700</v>
      </c>
      <c r="J82" s="44">
        <f>J85</f>
        <v>380</v>
      </c>
      <c r="K82" s="44">
        <f t="shared" si="1"/>
        <v>272080</v>
      </c>
      <c r="L82" s="16"/>
      <c r="M82" s="16"/>
    </row>
    <row r="83" spans="1:13" s="13" customFormat="1" ht="16.5" customHeight="1" thickBot="1">
      <c r="A83" s="4"/>
      <c r="B83" s="207" t="s">
        <v>96</v>
      </c>
      <c r="C83" s="208"/>
      <c r="D83" s="208"/>
      <c r="E83" s="208"/>
      <c r="F83" s="208"/>
      <c r="G83" s="209"/>
      <c r="H83" s="40">
        <v>2710</v>
      </c>
      <c r="I83" s="41">
        <f>'[1]план асигнувань'!$O$29</f>
        <v>271700</v>
      </c>
      <c r="J83" s="41"/>
      <c r="K83" s="45">
        <f t="shared" si="1"/>
        <v>271700</v>
      </c>
      <c r="L83" s="16"/>
      <c r="M83" s="16"/>
    </row>
    <row r="84" spans="1:13" s="13" customFormat="1" ht="16.5" customHeight="1" thickBot="1">
      <c r="A84" s="4"/>
      <c r="B84" s="207" t="s">
        <v>97</v>
      </c>
      <c r="C84" s="208"/>
      <c r="D84" s="208"/>
      <c r="E84" s="208"/>
      <c r="F84" s="208"/>
      <c r="G84" s="209"/>
      <c r="H84" s="40">
        <v>2720</v>
      </c>
      <c r="I84" s="42"/>
      <c r="J84" s="41"/>
      <c r="K84" s="45">
        <f t="shared" si="1"/>
        <v>0</v>
      </c>
      <c r="L84" s="16"/>
      <c r="M84" s="16"/>
    </row>
    <row r="85" spans="1:13" s="13" customFormat="1" ht="16.5" customHeight="1" thickBot="1">
      <c r="A85" s="4"/>
      <c r="B85" s="207" t="s">
        <v>98</v>
      </c>
      <c r="C85" s="208"/>
      <c r="D85" s="208"/>
      <c r="E85" s="208"/>
      <c r="F85" s="208"/>
      <c r="G85" s="209"/>
      <c r="H85" s="40">
        <v>2730</v>
      </c>
      <c r="I85" s="42"/>
      <c r="J85" s="41">
        <f>'зведення '!G55</f>
        <v>380</v>
      </c>
      <c r="K85" s="41">
        <f t="shared" si="1"/>
        <v>380</v>
      </c>
      <c r="L85" s="16"/>
      <c r="M85" s="16"/>
    </row>
    <row r="86" spans="1:13" s="13" customFormat="1" ht="16.5" customHeight="1" thickBot="1">
      <c r="A86" s="4"/>
      <c r="B86" s="243" t="s">
        <v>33</v>
      </c>
      <c r="C86" s="244"/>
      <c r="D86" s="244"/>
      <c r="E86" s="244"/>
      <c r="F86" s="244"/>
      <c r="G86" s="245"/>
      <c r="H86" s="40">
        <v>2800</v>
      </c>
      <c r="I86" s="128">
        <f>0</f>
        <v>0</v>
      </c>
      <c r="J86" s="48">
        <v>0</v>
      </c>
      <c r="K86" s="44">
        <f t="shared" si="1"/>
        <v>0</v>
      </c>
      <c r="L86" s="16"/>
      <c r="M86" s="16"/>
    </row>
    <row r="87" spans="1:13" s="13" customFormat="1" ht="16.5" customHeight="1" thickBot="1">
      <c r="A87" s="4"/>
      <c r="B87" s="243" t="s">
        <v>155</v>
      </c>
      <c r="C87" s="244"/>
      <c r="D87" s="244"/>
      <c r="E87" s="244"/>
      <c r="F87" s="244"/>
      <c r="G87" s="245"/>
      <c r="H87" s="40">
        <v>3000</v>
      </c>
      <c r="I87" s="42"/>
      <c r="J87" s="42"/>
      <c r="K87" s="49">
        <f t="shared" si="1"/>
        <v>0</v>
      </c>
      <c r="L87" s="16"/>
      <c r="M87" s="16"/>
    </row>
    <row r="88" spans="1:13" s="13" customFormat="1" ht="16.5" customHeight="1" thickBot="1">
      <c r="A88" s="4"/>
      <c r="B88" s="243" t="s">
        <v>156</v>
      </c>
      <c r="C88" s="244"/>
      <c r="D88" s="244"/>
      <c r="E88" s="244"/>
      <c r="F88" s="244"/>
      <c r="G88" s="245"/>
      <c r="H88" s="40" t="s">
        <v>99</v>
      </c>
      <c r="I88" s="42"/>
      <c r="J88" s="42"/>
      <c r="K88" s="49">
        <f t="shared" si="1"/>
        <v>0</v>
      </c>
      <c r="L88" s="16"/>
      <c r="M88" s="16"/>
    </row>
    <row r="89" spans="1:13" s="25" customFormat="1" ht="16.5" customHeight="1" thickBot="1">
      <c r="A89" s="52"/>
      <c r="B89" s="207" t="s">
        <v>100</v>
      </c>
      <c r="C89" s="208"/>
      <c r="D89" s="208"/>
      <c r="E89" s="208"/>
      <c r="F89" s="208"/>
      <c r="G89" s="209"/>
      <c r="H89" s="40" t="s">
        <v>101</v>
      </c>
      <c r="I89" s="42"/>
      <c r="J89" s="42"/>
      <c r="K89" s="49">
        <f t="shared" si="1"/>
        <v>0</v>
      </c>
      <c r="L89" s="32"/>
      <c r="M89" s="32"/>
    </row>
    <row r="90" spans="1:13" s="25" customFormat="1" ht="16.5" customHeight="1" thickBot="1">
      <c r="A90" s="52"/>
      <c r="B90" s="207" t="s">
        <v>102</v>
      </c>
      <c r="C90" s="208"/>
      <c r="D90" s="208"/>
      <c r="E90" s="208"/>
      <c r="F90" s="208"/>
      <c r="G90" s="209"/>
      <c r="H90" s="40" t="s">
        <v>103</v>
      </c>
      <c r="I90" s="42"/>
      <c r="J90" s="42"/>
      <c r="K90" s="49">
        <f t="shared" si="1"/>
        <v>0</v>
      </c>
      <c r="L90" s="32"/>
      <c r="M90" s="32"/>
    </row>
    <row r="91" spans="1:13" s="25" customFormat="1" ht="16.5" customHeight="1" thickBot="1">
      <c r="A91" s="52"/>
      <c r="B91" s="210" t="s">
        <v>104</v>
      </c>
      <c r="C91" s="211"/>
      <c r="D91" s="211"/>
      <c r="E91" s="211"/>
      <c r="F91" s="211"/>
      <c r="G91" s="212"/>
      <c r="H91" s="40" t="s">
        <v>105</v>
      </c>
      <c r="I91" s="42"/>
      <c r="J91" s="42"/>
      <c r="K91" s="49">
        <f t="shared" si="1"/>
        <v>0</v>
      </c>
      <c r="L91" s="32"/>
      <c r="M91" s="32"/>
    </row>
    <row r="92" spans="1:13" s="14" customFormat="1" ht="16.5" customHeight="1" thickBot="1">
      <c r="A92" s="53"/>
      <c r="B92" s="210" t="s">
        <v>106</v>
      </c>
      <c r="C92" s="211"/>
      <c r="D92" s="211"/>
      <c r="E92" s="211"/>
      <c r="F92" s="211"/>
      <c r="G92" s="212"/>
      <c r="H92" s="40" t="s">
        <v>107</v>
      </c>
      <c r="I92" s="42"/>
      <c r="J92" s="42"/>
      <c r="K92" s="49">
        <f t="shared" si="1"/>
        <v>0</v>
      </c>
      <c r="L92" s="35"/>
      <c r="M92" s="35"/>
    </row>
    <row r="93" spans="1:13" s="13" customFormat="1" ht="16.5" customHeight="1" thickBot="1">
      <c r="A93" s="4"/>
      <c r="B93" s="207" t="s">
        <v>108</v>
      </c>
      <c r="C93" s="208"/>
      <c r="D93" s="208"/>
      <c r="E93" s="208"/>
      <c r="F93" s="208"/>
      <c r="G93" s="209"/>
      <c r="H93" s="40" t="s">
        <v>109</v>
      </c>
      <c r="I93" s="42"/>
      <c r="J93" s="42"/>
      <c r="K93" s="49">
        <f t="shared" si="1"/>
        <v>0</v>
      </c>
      <c r="L93" s="16"/>
      <c r="M93" s="16"/>
    </row>
    <row r="94" spans="1:13" s="13" customFormat="1" ht="16.5" customHeight="1" thickBot="1">
      <c r="A94" s="4"/>
      <c r="B94" s="210" t="s">
        <v>110</v>
      </c>
      <c r="C94" s="211"/>
      <c r="D94" s="211"/>
      <c r="E94" s="211"/>
      <c r="F94" s="211"/>
      <c r="G94" s="212"/>
      <c r="H94" s="40" t="s">
        <v>111</v>
      </c>
      <c r="I94" s="42"/>
      <c r="J94" s="42"/>
      <c r="K94" s="49">
        <f t="shared" si="1"/>
        <v>0</v>
      </c>
      <c r="L94" s="16"/>
      <c r="M94" s="16"/>
    </row>
    <row r="95" spans="1:13" s="13" customFormat="1" ht="16.5" customHeight="1" thickBot="1">
      <c r="A95" s="4"/>
      <c r="B95" s="210" t="s">
        <v>112</v>
      </c>
      <c r="C95" s="211"/>
      <c r="D95" s="211"/>
      <c r="E95" s="211"/>
      <c r="F95" s="211"/>
      <c r="G95" s="212"/>
      <c r="H95" s="40" t="s">
        <v>113</v>
      </c>
      <c r="I95" s="42"/>
      <c r="J95" s="42"/>
      <c r="K95" s="49">
        <f t="shared" si="1"/>
        <v>0</v>
      </c>
      <c r="L95" s="16"/>
      <c r="M95" s="16"/>
    </row>
    <row r="96" spans="1:13" s="13" customFormat="1" ht="16.5" customHeight="1" thickBot="1">
      <c r="A96" s="4"/>
      <c r="B96" s="207" t="s">
        <v>114</v>
      </c>
      <c r="C96" s="240"/>
      <c r="D96" s="240"/>
      <c r="E96" s="240"/>
      <c r="F96" s="240"/>
      <c r="G96" s="241"/>
      <c r="H96" s="40" t="s">
        <v>115</v>
      </c>
      <c r="I96" s="42"/>
      <c r="J96" s="42"/>
      <c r="K96" s="49">
        <f t="shared" si="1"/>
        <v>0</v>
      </c>
      <c r="L96" s="16"/>
      <c r="M96" s="16"/>
    </row>
    <row r="97" spans="1:13" s="13" customFormat="1" ht="16.5" customHeight="1" thickBot="1">
      <c r="A97" s="4"/>
      <c r="B97" s="210" t="s">
        <v>116</v>
      </c>
      <c r="C97" s="211"/>
      <c r="D97" s="211"/>
      <c r="E97" s="211"/>
      <c r="F97" s="211"/>
      <c r="G97" s="212"/>
      <c r="H97" s="40" t="s">
        <v>117</v>
      </c>
      <c r="I97" s="42"/>
      <c r="J97" s="42"/>
      <c r="K97" s="49">
        <f t="shared" si="1"/>
        <v>0</v>
      </c>
      <c r="L97" s="16"/>
      <c r="M97" s="16"/>
    </row>
    <row r="98" spans="1:13" s="13" customFormat="1" ht="16.5" customHeight="1" thickBot="1">
      <c r="A98" s="4"/>
      <c r="B98" s="210" t="s">
        <v>118</v>
      </c>
      <c r="C98" s="211"/>
      <c r="D98" s="211"/>
      <c r="E98" s="211"/>
      <c r="F98" s="211"/>
      <c r="G98" s="212"/>
      <c r="H98" s="40" t="s">
        <v>119</v>
      </c>
      <c r="I98" s="42"/>
      <c r="J98" s="42"/>
      <c r="K98" s="49">
        <f t="shared" si="1"/>
        <v>0</v>
      </c>
      <c r="L98" s="16"/>
      <c r="M98" s="16"/>
    </row>
    <row r="99" spans="1:13" s="13" customFormat="1" ht="16.5" customHeight="1" thickBot="1">
      <c r="A99" s="4"/>
      <c r="B99" s="210" t="s">
        <v>120</v>
      </c>
      <c r="C99" s="211"/>
      <c r="D99" s="211"/>
      <c r="E99" s="211"/>
      <c r="F99" s="211"/>
      <c r="G99" s="212"/>
      <c r="H99" s="40" t="s">
        <v>121</v>
      </c>
      <c r="I99" s="42"/>
      <c r="J99" s="42"/>
      <c r="K99" s="49">
        <f t="shared" si="1"/>
        <v>0</v>
      </c>
      <c r="L99" s="16"/>
      <c r="M99" s="16"/>
    </row>
    <row r="100" spans="1:13" s="13" customFormat="1" ht="16.5" customHeight="1" thickBot="1">
      <c r="A100" s="4"/>
      <c r="B100" s="207" t="s">
        <v>122</v>
      </c>
      <c r="C100" s="208"/>
      <c r="D100" s="208"/>
      <c r="E100" s="208"/>
      <c r="F100" s="208"/>
      <c r="G100" s="209"/>
      <c r="H100" s="40" t="s">
        <v>123</v>
      </c>
      <c r="I100" s="42"/>
      <c r="J100" s="42"/>
      <c r="K100" s="49">
        <f t="shared" si="1"/>
        <v>0</v>
      </c>
      <c r="L100" s="16"/>
      <c r="M100" s="16"/>
    </row>
    <row r="101" spans="1:13" s="13" customFormat="1" ht="16.5" customHeight="1" thickBot="1">
      <c r="A101" s="4"/>
      <c r="B101" s="207" t="s">
        <v>124</v>
      </c>
      <c r="C101" s="208"/>
      <c r="D101" s="208"/>
      <c r="E101" s="208"/>
      <c r="F101" s="208"/>
      <c r="G101" s="209"/>
      <c r="H101" s="40" t="s">
        <v>125</v>
      </c>
      <c r="I101" s="42"/>
      <c r="J101" s="42"/>
      <c r="K101" s="49">
        <f t="shared" si="1"/>
        <v>0</v>
      </c>
      <c r="L101" s="16"/>
      <c r="M101" s="16"/>
    </row>
    <row r="102" spans="1:13" s="25" customFormat="1" ht="16.5" customHeight="1" thickBot="1">
      <c r="A102" s="52"/>
      <c r="B102" s="243" t="s">
        <v>157</v>
      </c>
      <c r="C102" s="244"/>
      <c r="D102" s="244"/>
      <c r="E102" s="244"/>
      <c r="F102" s="244"/>
      <c r="G102" s="245"/>
      <c r="H102" s="40" t="s">
        <v>126</v>
      </c>
      <c r="I102" s="42"/>
      <c r="J102" s="42"/>
      <c r="K102" s="49">
        <f t="shared" si="1"/>
        <v>0</v>
      </c>
      <c r="L102" s="32"/>
      <c r="M102" s="32"/>
    </row>
    <row r="103" spans="1:13" s="13" customFormat="1" ht="16.5" customHeight="1" thickBot="1">
      <c r="A103" s="4"/>
      <c r="B103" s="262" t="s">
        <v>127</v>
      </c>
      <c r="C103" s="263"/>
      <c r="D103" s="263"/>
      <c r="E103" s="263"/>
      <c r="F103" s="263"/>
      <c r="G103" s="264"/>
      <c r="H103" s="40" t="s">
        <v>128</v>
      </c>
      <c r="I103" s="42"/>
      <c r="J103" s="42"/>
      <c r="K103" s="49">
        <f t="shared" si="1"/>
        <v>0</v>
      </c>
      <c r="L103" s="16"/>
      <c r="M103" s="16"/>
    </row>
    <row r="104" spans="1:13" s="13" customFormat="1" ht="13.5" customHeight="1" thickBot="1">
      <c r="A104" s="4"/>
      <c r="B104" s="229">
        <v>1</v>
      </c>
      <c r="C104" s="252"/>
      <c r="D104" s="252"/>
      <c r="E104" s="252"/>
      <c r="F104" s="252"/>
      <c r="G104" s="195"/>
      <c r="H104" s="40">
        <v>2</v>
      </c>
      <c r="I104" s="40">
        <v>3</v>
      </c>
      <c r="J104" s="40">
        <v>4</v>
      </c>
      <c r="K104" s="40">
        <v>5</v>
      </c>
      <c r="L104" s="16"/>
      <c r="M104" s="16"/>
    </row>
    <row r="105" spans="1:13" s="13" customFormat="1" ht="17.25" customHeight="1" thickBot="1">
      <c r="A105" s="4"/>
      <c r="B105" s="207" t="s">
        <v>129</v>
      </c>
      <c r="C105" s="208"/>
      <c r="D105" s="208"/>
      <c r="E105" s="208"/>
      <c r="F105" s="208"/>
      <c r="G105" s="209"/>
      <c r="H105" s="40" t="s">
        <v>130</v>
      </c>
      <c r="I105" s="42"/>
      <c r="J105" s="42"/>
      <c r="K105" s="42"/>
      <c r="L105" s="16"/>
      <c r="M105" s="16"/>
    </row>
    <row r="106" spans="1:13" s="26" customFormat="1" ht="17.25" customHeight="1" thickBot="1">
      <c r="A106" s="54"/>
      <c r="B106" s="207" t="s">
        <v>131</v>
      </c>
      <c r="C106" s="208"/>
      <c r="D106" s="208"/>
      <c r="E106" s="208"/>
      <c r="F106" s="208"/>
      <c r="G106" s="209"/>
      <c r="H106" s="40" t="s">
        <v>132</v>
      </c>
      <c r="I106" s="42"/>
      <c r="J106" s="42"/>
      <c r="K106" s="42"/>
      <c r="L106" s="36"/>
      <c r="M106" s="36"/>
    </row>
    <row r="107" spans="1:13" s="26" customFormat="1" ht="17.25" customHeight="1" thickBot="1">
      <c r="A107" s="54"/>
      <c r="B107" s="207" t="s">
        <v>133</v>
      </c>
      <c r="C107" s="208"/>
      <c r="D107" s="208"/>
      <c r="E107" s="208"/>
      <c r="F107" s="208"/>
      <c r="G107" s="209"/>
      <c r="H107" s="40" t="s">
        <v>134</v>
      </c>
      <c r="I107" s="42"/>
      <c r="J107" s="42"/>
      <c r="K107" s="42"/>
      <c r="L107" s="36"/>
      <c r="M107" s="36"/>
    </row>
    <row r="108" spans="1:13" s="13" customFormat="1" ht="17.25" customHeight="1" thickBot="1">
      <c r="A108" s="4"/>
      <c r="B108" s="243" t="s">
        <v>158</v>
      </c>
      <c r="C108" s="244"/>
      <c r="D108" s="244"/>
      <c r="E108" s="244"/>
      <c r="F108" s="244"/>
      <c r="G108" s="245"/>
      <c r="H108" s="40" t="s">
        <v>135</v>
      </c>
      <c r="I108" s="42"/>
      <c r="J108" s="42"/>
      <c r="K108" s="42"/>
      <c r="L108" s="16"/>
      <c r="M108" s="16"/>
    </row>
    <row r="109" spans="1:13" s="13" customFormat="1" ht="17.25" customHeight="1" thickBot="1">
      <c r="A109" s="4"/>
      <c r="B109" s="210" t="s">
        <v>136</v>
      </c>
      <c r="C109" s="211"/>
      <c r="D109" s="211"/>
      <c r="E109" s="211"/>
      <c r="F109" s="211"/>
      <c r="G109" s="212"/>
      <c r="H109" s="40" t="s">
        <v>137</v>
      </c>
      <c r="I109" s="42"/>
      <c r="J109" s="42"/>
      <c r="K109" s="42"/>
      <c r="L109" s="16"/>
      <c r="M109" s="16"/>
    </row>
    <row r="110" spans="1:13" s="13" customFormat="1" ht="17.25" customHeight="1" thickBot="1">
      <c r="A110" s="4"/>
      <c r="B110" s="210" t="s">
        <v>138</v>
      </c>
      <c r="C110" s="211"/>
      <c r="D110" s="211"/>
      <c r="E110" s="211"/>
      <c r="F110" s="211"/>
      <c r="G110" s="212"/>
      <c r="H110" s="40" t="s">
        <v>139</v>
      </c>
      <c r="I110" s="42"/>
      <c r="J110" s="42"/>
      <c r="K110" s="42"/>
      <c r="L110" s="16"/>
      <c r="M110" s="16"/>
    </row>
    <row r="111" spans="1:13" s="13" customFormat="1" ht="17.25" customHeight="1" thickBot="1">
      <c r="A111" s="4"/>
      <c r="B111" s="210" t="s">
        <v>140</v>
      </c>
      <c r="C111" s="211"/>
      <c r="D111" s="211"/>
      <c r="E111" s="211"/>
      <c r="F111" s="211"/>
      <c r="G111" s="212"/>
      <c r="H111" s="40" t="s">
        <v>141</v>
      </c>
      <c r="I111" s="42"/>
      <c r="J111" s="42"/>
      <c r="K111" s="42"/>
      <c r="L111" s="16"/>
      <c r="M111" s="16"/>
    </row>
    <row r="112" spans="1:13" s="14" customFormat="1" ht="17.25" customHeight="1" thickBot="1">
      <c r="A112" s="53"/>
      <c r="B112" s="243" t="s">
        <v>159</v>
      </c>
      <c r="C112" s="244"/>
      <c r="D112" s="244"/>
      <c r="E112" s="244"/>
      <c r="F112" s="244"/>
      <c r="G112" s="245"/>
      <c r="H112" s="40">
        <v>4210</v>
      </c>
      <c r="I112" s="42"/>
      <c r="J112" s="42"/>
      <c r="K112" s="42"/>
      <c r="L112" s="35"/>
      <c r="M112" s="35"/>
    </row>
    <row r="113" spans="1:13" s="13" customFormat="1" ht="17.25" customHeight="1" thickBot="1">
      <c r="A113" s="4"/>
      <c r="B113" s="243" t="s">
        <v>160</v>
      </c>
      <c r="C113" s="244"/>
      <c r="D113" s="244"/>
      <c r="E113" s="244"/>
      <c r="F113" s="244"/>
      <c r="G113" s="245"/>
      <c r="H113" s="40" t="s">
        <v>142</v>
      </c>
      <c r="I113" s="42"/>
      <c r="J113" s="42"/>
      <c r="K113" s="42"/>
      <c r="L113" s="16"/>
      <c r="M113" s="16"/>
    </row>
    <row r="114" spans="1:13" s="13" customFormat="1" ht="12" customHeight="1">
      <c r="A114" s="12"/>
      <c r="B114" s="33"/>
      <c r="C114" s="33"/>
      <c r="D114" s="33"/>
      <c r="E114" s="33"/>
      <c r="F114" s="33"/>
      <c r="G114" s="33"/>
      <c r="H114" s="34"/>
      <c r="I114" s="16"/>
      <c r="J114" s="16"/>
      <c r="K114" s="31"/>
      <c r="L114" s="16"/>
      <c r="M114" s="16"/>
    </row>
    <row r="115" spans="1:13" s="13" customFormat="1" ht="12.75" customHeight="1">
      <c r="A115" s="12"/>
      <c r="B115" s="1"/>
      <c r="C115" s="1" t="s">
        <v>161</v>
      </c>
      <c r="D115" s="1"/>
      <c r="E115" s="1"/>
      <c r="F115" s="9"/>
      <c r="G115" s="9"/>
      <c r="H115" s="1"/>
      <c r="I115" s="9"/>
      <c r="J115" s="9" t="s">
        <v>210</v>
      </c>
      <c r="K115" s="9"/>
      <c r="L115" s="16"/>
      <c r="M115" s="16"/>
    </row>
    <row r="116" spans="1:13" s="13" customFormat="1" ht="12" customHeight="1">
      <c r="A116" s="12"/>
      <c r="B116" s="19"/>
      <c r="C116" s="19"/>
      <c r="D116" s="19"/>
      <c r="E116" s="19"/>
      <c r="F116" s="242" t="s">
        <v>13</v>
      </c>
      <c r="G116" s="242"/>
      <c r="H116" s="19"/>
      <c r="I116" s="242" t="s">
        <v>14</v>
      </c>
      <c r="J116" s="242"/>
      <c r="K116" s="242"/>
      <c r="L116" s="16"/>
      <c r="M116" s="16"/>
    </row>
    <row r="117" spans="1:13" s="13" customFormat="1" ht="12" customHeight="1">
      <c r="A117" s="12"/>
      <c r="B117" s="1"/>
      <c r="C117" s="1" t="s">
        <v>15</v>
      </c>
      <c r="D117" s="1"/>
      <c r="E117" s="1"/>
      <c r="F117" s="1"/>
      <c r="G117" s="1"/>
      <c r="H117" s="1"/>
      <c r="I117" s="1"/>
      <c r="J117" s="1"/>
      <c r="K117" s="1"/>
      <c r="L117" s="16"/>
      <c r="M117" s="16"/>
    </row>
    <row r="118" spans="1:13" s="13" customFormat="1" ht="12.75">
      <c r="A118" s="12"/>
      <c r="B118" s="20"/>
      <c r="C118" s="1" t="s">
        <v>16</v>
      </c>
      <c r="D118" s="1"/>
      <c r="E118" s="20"/>
      <c r="F118" s="1"/>
      <c r="G118" s="1"/>
      <c r="H118" s="20"/>
      <c r="I118" s="1"/>
      <c r="J118" s="1" t="s">
        <v>212</v>
      </c>
      <c r="K118" s="1"/>
      <c r="L118" s="16"/>
      <c r="M118" s="16"/>
    </row>
    <row r="119" spans="1:13" s="13" customFormat="1" ht="12.75">
      <c r="A119" s="12"/>
      <c r="B119" s="1"/>
      <c r="C119" s="1"/>
      <c r="D119" s="1"/>
      <c r="E119" s="1"/>
      <c r="F119" s="242" t="s">
        <v>13</v>
      </c>
      <c r="G119" s="242"/>
      <c r="H119" s="1"/>
      <c r="I119" s="242" t="s">
        <v>14</v>
      </c>
      <c r="J119" s="242"/>
      <c r="K119" s="242"/>
      <c r="L119" s="16"/>
      <c r="M119" s="16"/>
    </row>
    <row r="120" spans="1:13" s="13" customFormat="1" ht="12.75">
      <c r="A120" s="12"/>
      <c r="B120" s="4" t="s">
        <v>17</v>
      </c>
      <c r="C120" s="21"/>
      <c r="D120" s="21"/>
      <c r="E120" s="21"/>
      <c r="F120" s="21"/>
      <c r="G120" s="21"/>
      <c r="H120" s="21"/>
      <c r="I120" s="1"/>
      <c r="J120" s="1"/>
      <c r="K120" s="1"/>
      <c r="L120" s="16"/>
      <c r="M120" s="16"/>
    </row>
    <row r="121" spans="1:13" ht="12.75">
      <c r="A121" s="4"/>
      <c r="B121" s="23" t="s">
        <v>270</v>
      </c>
      <c r="C121" s="21"/>
      <c r="D121" s="21"/>
      <c r="E121" s="21"/>
      <c r="F121" s="21"/>
      <c r="G121" s="21"/>
      <c r="H121" s="21"/>
      <c r="L121" s="15"/>
      <c r="M121" s="15"/>
    </row>
    <row r="122" spans="2:13" s="17" customFormat="1" ht="26.25" customHeight="1">
      <c r="B122" s="205" t="s">
        <v>40</v>
      </c>
      <c r="C122" s="205"/>
      <c r="D122" s="205"/>
      <c r="E122" s="205"/>
      <c r="F122" s="205"/>
      <c r="G122" s="205"/>
      <c r="H122" s="205"/>
      <c r="I122" s="205"/>
      <c r="J122" s="205"/>
      <c r="K122" s="205"/>
      <c r="L122" s="202"/>
      <c r="M122" s="18"/>
    </row>
    <row r="123" spans="2:13" ht="13.5" customHeight="1">
      <c r="B123" s="206" t="s">
        <v>41</v>
      </c>
      <c r="C123" s="206"/>
      <c r="D123" s="206"/>
      <c r="E123" s="206"/>
      <c r="F123" s="206"/>
      <c r="G123" s="206"/>
      <c r="H123" s="206"/>
      <c r="I123" s="206"/>
      <c r="J123" s="206"/>
      <c r="K123" s="206"/>
      <c r="L123" s="203"/>
      <c r="M123" s="15"/>
    </row>
    <row r="124" spans="2:13" ht="23.25" customHeight="1">
      <c r="B124" s="206" t="s">
        <v>42</v>
      </c>
      <c r="C124" s="206"/>
      <c r="D124" s="206"/>
      <c r="E124" s="206"/>
      <c r="F124" s="206"/>
      <c r="G124" s="206"/>
      <c r="H124" s="206"/>
      <c r="I124" s="206"/>
      <c r="J124" s="206"/>
      <c r="K124" s="206"/>
      <c r="L124" s="203"/>
      <c r="M124" s="15"/>
    </row>
    <row r="125" spans="1:13" s="19" customFormat="1" ht="10.5">
      <c r="A125" s="22"/>
      <c r="B125" s="39"/>
      <c r="C125" s="39"/>
      <c r="D125" s="39"/>
      <c r="E125" s="39"/>
      <c r="F125" s="39"/>
      <c r="G125" s="39"/>
      <c r="H125" s="39"/>
      <c r="I125" s="37"/>
      <c r="J125" s="37"/>
      <c r="K125" s="37"/>
      <c r="L125" s="37"/>
      <c r="M125" s="37"/>
    </row>
    <row r="126" spans="1:13" ht="12.75">
      <c r="A126" s="4"/>
      <c r="B126" s="39"/>
      <c r="C126" s="39"/>
      <c r="D126" s="39"/>
      <c r="E126" s="39"/>
      <c r="F126" s="39"/>
      <c r="G126" s="39"/>
      <c r="H126" s="39"/>
      <c r="I126" s="15"/>
      <c r="J126" s="15"/>
      <c r="K126" s="15"/>
      <c r="L126" s="15"/>
      <c r="M126" s="15"/>
    </row>
    <row r="127" spans="1:13" s="20" customFormat="1" ht="12.75">
      <c r="A127" s="23"/>
      <c r="B127" s="15"/>
      <c r="C127" s="15"/>
      <c r="D127" s="15"/>
      <c r="E127" s="15"/>
      <c r="F127" s="15"/>
      <c r="G127" s="15"/>
      <c r="H127" s="15"/>
      <c r="I127" s="38"/>
      <c r="J127" s="38"/>
      <c r="K127" s="38"/>
      <c r="L127" s="38"/>
      <c r="M127" s="38"/>
    </row>
    <row r="128" ht="12.75">
      <c r="A128" s="4"/>
    </row>
    <row r="129" spans="1:8" s="21" customFormat="1" ht="12.75">
      <c r="A129" s="24"/>
      <c r="B129" s="29"/>
      <c r="C129" s="1"/>
      <c r="D129" s="1"/>
      <c r="E129" s="1"/>
      <c r="F129" s="1"/>
      <c r="G129" s="1"/>
      <c r="H129" s="1"/>
    </row>
    <row r="130" spans="1:8" s="21" customFormat="1" ht="12.75">
      <c r="A130" s="24"/>
      <c r="B130" s="30"/>
      <c r="C130" s="1"/>
      <c r="D130" s="1"/>
      <c r="E130" s="1"/>
      <c r="F130" s="1"/>
      <c r="G130" s="1"/>
      <c r="H130" s="1"/>
    </row>
    <row r="131" spans="1:8" s="21" customFormat="1" ht="12.75">
      <c r="A131" s="24"/>
      <c r="B131" s="30"/>
      <c r="C131" s="1"/>
      <c r="D131" s="1"/>
      <c r="E131" s="1"/>
      <c r="F131" s="1"/>
      <c r="G131" s="1"/>
      <c r="H131" s="1"/>
    </row>
    <row r="132" spans="1:8" s="21" customFormat="1" ht="12.75">
      <c r="A132" s="24"/>
      <c r="B132" s="1"/>
      <c r="C132" s="1"/>
      <c r="D132" s="1"/>
      <c r="E132" s="1"/>
      <c r="F132" s="1"/>
      <c r="G132" s="1"/>
      <c r="H132" s="1"/>
    </row>
    <row r="133" ht="12.75">
      <c r="A133" s="4"/>
    </row>
  </sheetData>
  <sheetProtection/>
  <mergeCells count="104">
    <mergeCell ref="B41:G41"/>
    <mergeCell ref="B42:G42"/>
    <mergeCell ref="B45:G45"/>
    <mergeCell ref="B105:G105"/>
    <mergeCell ref="B46:G46"/>
    <mergeCell ref="B47:G47"/>
    <mergeCell ref="B100:G100"/>
    <mergeCell ref="B102:G102"/>
    <mergeCell ref="B103:G103"/>
    <mergeCell ref="B104:G104"/>
    <mergeCell ref="B35:G35"/>
    <mergeCell ref="B36:G36"/>
    <mergeCell ref="B37:G37"/>
    <mergeCell ref="B40:G40"/>
    <mergeCell ref="B92:G92"/>
    <mergeCell ref="B93:G93"/>
    <mergeCell ref="B94:G94"/>
    <mergeCell ref="B112:G112"/>
    <mergeCell ref="B106:G106"/>
    <mergeCell ref="B110:G110"/>
    <mergeCell ref="B111:G111"/>
    <mergeCell ref="B108:G108"/>
    <mergeCell ref="B109:G109"/>
    <mergeCell ref="B81:G81"/>
    <mergeCell ref="B82:G82"/>
    <mergeCell ref="B84:G84"/>
    <mergeCell ref="B85:G85"/>
    <mergeCell ref="B76:G76"/>
    <mergeCell ref="B78:G78"/>
    <mergeCell ref="B79:G79"/>
    <mergeCell ref="B80:G80"/>
    <mergeCell ref="B72:G72"/>
    <mergeCell ref="B73:G73"/>
    <mergeCell ref="B74:G74"/>
    <mergeCell ref="B75:G75"/>
    <mergeCell ref="B67:G67"/>
    <mergeCell ref="B68:G68"/>
    <mergeCell ref="B69:G69"/>
    <mergeCell ref="B70:G70"/>
    <mergeCell ref="B62:G62"/>
    <mergeCell ref="B63:G63"/>
    <mergeCell ref="B64:G64"/>
    <mergeCell ref="B66:G66"/>
    <mergeCell ref="B57:G57"/>
    <mergeCell ref="B58:G58"/>
    <mergeCell ref="B60:G60"/>
    <mergeCell ref="B61:G61"/>
    <mergeCell ref="B51:G51"/>
    <mergeCell ref="B52:G52"/>
    <mergeCell ref="B54:G54"/>
    <mergeCell ref="F116:G116"/>
    <mergeCell ref="B77:G77"/>
    <mergeCell ref="B71:G71"/>
    <mergeCell ref="B65:G65"/>
    <mergeCell ref="B59:G59"/>
    <mergeCell ref="B55:G55"/>
    <mergeCell ref="B56:G56"/>
    <mergeCell ref="B83:G83"/>
    <mergeCell ref="I116:K116"/>
    <mergeCell ref="F119:G119"/>
    <mergeCell ref="I119:K119"/>
    <mergeCell ref="B113:G113"/>
    <mergeCell ref="B86:G86"/>
    <mergeCell ref="B87:G87"/>
    <mergeCell ref="B88:G88"/>
    <mergeCell ref="B90:G90"/>
    <mergeCell ref="B91:G91"/>
    <mergeCell ref="B34:G34"/>
    <mergeCell ref="B49:G49"/>
    <mergeCell ref="B50:G50"/>
    <mergeCell ref="B107:G107"/>
    <mergeCell ref="B101:G101"/>
    <mergeCell ref="B95:G95"/>
    <mergeCell ref="B96:G96"/>
    <mergeCell ref="B97:G97"/>
    <mergeCell ref="B98:G98"/>
    <mergeCell ref="B99:G99"/>
    <mergeCell ref="B30:G30"/>
    <mergeCell ref="B31:G31"/>
    <mergeCell ref="B32:G32"/>
    <mergeCell ref="B33:G33"/>
    <mergeCell ref="G9:K9"/>
    <mergeCell ref="A13:K13"/>
    <mergeCell ref="B28:G29"/>
    <mergeCell ref="B23:I23"/>
    <mergeCell ref="B25:K26"/>
    <mergeCell ref="H28:H29"/>
    <mergeCell ref="I28:J28"/>
    <mergeCell ref="K28:K29"/>
    <mergeCell ref="A14:K14"/>
    <mergeCell ref="G1:K1"/>
    <mergeCell ref="G3:K3"/>
    <mergeCell ref="I4:K4"/>
    <mergeCell ref="G7:K7"/>
    <mergeCell ref="B122:K122"/>
    <mergeCell ref="B123:K123"/>
    <mergeCell ref="B124:K124"/>
    <mergeCell ref="B38:G38"/>
    <mergeCell ref="B39:G39"/>
    <mergeCell ref="B43:G43"/>
    <mergeCell ref="B53:G53"/>
    <mergeCell ref="B44:G44"/>
    <mergeCell ref="B48:G48"/>
    <mergeCell ref="B89:G89"/>
  </mergeCells>
  <printOptions/>
  <pageMargins left="0.9055118110236221" right="0.11811023622047245" top="0.15748031496062992" bottom="0.15748031496062992" header="0.11811023622047245" footer="0.11811023622047245"/>
  <pageSetup fitToHeight="2" fitToWidth="1" horizontalDpi="600" verticalDpi="600" orientation="portrait" paperSize="9" scale="78" r:id="rId1"/>
  <rowBreaks count="1" manualBreakCount="1">
    <brk id="59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9"/>
  <sheetViews>
    <sheetView workbookViewId="0" topLeftCell="A13">
      <selection activeCell="C56" sqref="C56"/>
    </sheetView>
  </sheetViews>
  <sheetFormatPr defaultColWidth="9.00390625" defaultRowHeight="12.75" outlineLevelRow="1" outlineLevelCol="1"/>
  <cols>
    <col min="1" max="1" width="31.875" style="74" customWidth="1"/>
    <col min="2" max="2" width="9.125" style="75" customWidth="1"/>
    <col min="3" max="3" width="13.125" style="75" customWidth="1"/>
    <col min="4" max="4" width="9.75390625" style="75" customWidth="1"/>
    <col min="5" max="5" width="10.625" style="75" customWidth="1"/>
    <col min="6" max="6" width="10.00390625" style="75" customWidth="1"/>
    <col min="7" max="7" width="10.25390625" style="75" customWidth="1"/>
    <col min="8" max="8" width="10.75390625" style="75" customWidth="1"/>
    <col min="9" max="9" width="9.375" style="75" customWidth="1" outlineLevel="1"/>
    <col min="10" max="11" width="9.25390625" style="75" customWidth="1" outlineLevel="1"/>
    <col min="12" max="12" width="10.125" style="75" customWidth="1" outlineLevel="1"/>
    <col min="13" max="13" width="11.375" style="75" customWidth="1" outlineLevel="1"/>
    <col min="14" max="14" width="11.125" style="75" customWidth="1" outlineLevel="1"/>
    <col min="15" max="15" width="13.625" style="75" customWidth="1"/>
    <col min="16" max="16" width="8.75390625" style="75" customWidth="1"/>
    <col min="17" max="16384" width="9.125" style="75" customWidth="1"/>
  </cols>
  <sheetData>
    <row r="1" s="1" customFormat="1" ht="12.75">
      <c r="M1" s="3"/>
    </row>
    <row r="2" spans="1:11" s="1" customFormat="1" ht="15.75">
      <c r="A2" s="23"/>
      <c r="K2" s="55" t="s">
        <v>264</v>
      </c>
    </row>
    <row r="3" spans="10:17" s="56" customFormat="1" ht="15" customHeight="1">
      <c r="J3" s="267" t="s">
        <v>265</v>
      </c>
      <c r="K3" s="267"/>
      <c r="L3" s="267"/>
      <c r="M3" s="267"/>
      <c r="N3" s="267"/>
      <c r="O3" s="267"/>
      <c r="P3" s="57"/>
      <c r="Q3" s="58"/>
    </row>
    <row r="4" spans="12:17" s="56" customFormat="1" ht="15.75">
      <c r="L4" s="27" t="s">
        <v>163</v>
      </c>
      <c r="M4" s="57"/>
      <c r="N4" s="57"/>
      <c r="O4" s="57"/>
      <c r="P4" s="57"/>
      <c r="Q4" s="58"/>
    </row>
    <row r="5" spans="11:15" s="56" customFormat="1" ht="15.75">
      <c r="K5" s="59" t="s">
        <v>164</v>
      </c>
      <c r="L5" s="60"/>
      <c r="M5" s="60"/>
      <c r="N5" s="60"/>
      <c r="O5" s="60"/>
    </row>
    <row r="6" spans="11:15" s="56" customFormat="1" ht="15.75">
      <c r="K6" s="61" t="s">
        <v>165</v>
      </c>
      <c r="L6" s="62"/>
      <c r="M6" s="62"/>
      <c r="N6" s="62"/>
      <c r="O6" s="62"/>
    </row>
    <row r="7" spans="11:15" s="56" customFormat="1" ht="15.75">
      <c r="K7" s="269" t="s">
        <v>1</v>
      </c>
      <c r="L7" s="269"/>
      <c r="M7" s="269"/>
      <c r="N7" s="269"/>
      <c r="O7" s="269"/>
    </row>
    <row r="8" spans="11:15" s="56" customFormat="1" ht="15.75">
      <c r="K8" s="55" t="s">
        <v>166</v>
      </c>
      <c r="N8" s="60" t="s">
        <v>25</v>
      </c>
      <c r="O8" s="60"/>
    </row>
    <row r="9" spans="11:15" s="56" customFormat="1" ht="15.75">
      <c r="K9" s="215" t="s">
        <v>13</v>
      </c>
      <c r="L9" s="215"/>
      <c r="M9" s="215"/>
      <c r="N9" s="268" t="s">
        <v>167</v>
      </c>
      <c r="O9" s="268"/>
    </row>
    <row r="10" spans="11:13" s="56" customFormat="1" ht="15.75">
      <c r="K10" s="273"/>
      <c r="L10" s="273"/>
      <c r="M10" s="273"/>
    </row>
    <row r="11" s="56" customFormat="1" ht="15.75">
      <c r="K11" s="3" t="s">
        <v>4</v>
      </c>
    </row>
    <row r="12" spans="1:15" s="63" customFormat="1" ht="46.5" customHeight="1">
      <c r="A12" s="270" t="s">
        <v>263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</row>
    <row r="13" spans="1:10" s="64" customFormat="1" ht="15" customHeight="1">
      <c r="A13" s="271" t="s">
        <v>168</v>
      </c>
      <c r="B13" s="271"/>
      <c r="C13" s="271"/>
      <c r="D13" s="271"/>
      <c r="E13" s="271"/>
      <c r="F13" s="271"/>
      <c r="G13" s="271"/>
      <c r="H13" s="271"/>
      <c r="I13" s="271"/>
      <c r="J13" s="271"/>
    </row>
    <row r="14" spans="1:10" s="64" customFormat="1" ht="15.75" customHeight="1">
      <c r="A14" s="272" t="s">
        <v>169</v>
      </c>
      <c r="B14" s="272"/>
      <c r="C14" s="272"/>
      <c r="D14" s="272"/>
      <c r="E14" s="272"/>
      <c r="F14" s="272"/>
      <c r="G14" s="272"/>
      <c r="H14" s="272"/>
      <c r="I14" s="272"/>
      <c r="J14" s="272"/>
    </row>
    <row r="15" spans="1:10" s="64" customFormat="1" ht="15.75" customHeight="1">
      <c r="A15" s="65" t="s">
        <v>31</v>
      </c>
      <c r="B15" s="66"/>
      <c r="C15" s="66"/>
      <c r="D15" s="66"/>
      <c r="E15" s="66"/>
      <c r="F15" s="66"/>
      <c r="G15" s="66"/>
      <c r="H15" s="66"/>
      <c r="I15" s="66"/>
      <c r="J15" s="66"/>
    </row>
    <row r="16" spans="1:10" s="64" customFormat="1" ht="15.75" customHeight="1">
      <c r="A16" s="272" t="s">
        <v>170</v>
      </c>
      <c r="B16" s="272"/>
      <c r="C16" s="272"/>
      <c r="D16" s="272"/>
      <c r="E16" s="272"/>
      <c r="F16" s="272"/>
      <c r="G16" s="272"/>
      <c r="H16" s="272"/>
      <c r="I16" s="272"/>
      <c r="J16" s="272"/>
    </row>
    <row r="17" spans="1:10" s="64" customFormat="1" ht="18" customHeight="1">
      <c r="A17" s="67" t="s">
        <v>171</v>
      </c>
      <c r="B17" s="67"/>
      <c r="C17" s="67"/>
      <c r="D17" s="67" t="s">
        <v>30</v>
      </c>
      <c r="E17" s="67"/>
      <c r="F17" s="67"/>
      <c r="G17" s="67"/>
      <c r="H17" s="67"/>
      <c r="I17" s="67"/>
      <c r="J17" s="67"/>
    </row>
    <row r="18" spans="1:14" s="64" customFormat="1" ht="18.75" customHeight="1">
      <c r="A18" s="68" t="s">
        <v>172</v>
      </c>
      <c r="B18" s="69"/>
      <c r="C18" s="69"/>
      <c r="D18" s="70" t="s">
        <v>37</v>
      </c>
      <c r="E18" s="69"/>
      <c r="F18" s="69"/>
      <c r="G18" s="69"/>
      <c r="H18" s="69"/>
      <c r="I18" s="69"/>
      <c r="J18" s="69"/>
      <c r="K18" s="71"/>
      <c r="L18" s="71"/>
      <c r="M18" s="71"/>
      <c r="N18" s="71"/>
    </row>
    <row r="19" spans="1:14" s="64" customFormat="1" ht="18" customHeight="1">
      <c r="A19" s="68" t="s">
        <v>173</v>
      </c>
      <c r="B19" s="69"/>
      <c r="C19" s="69"/>
      <c r="D19" s="69"/>
      <c r="E19" s="69"/>
      <c r="F19" s="69"/>
      <c r="G19" s="69"/>
      <c r="H19" s="69"/>
      <c r="I19" s="69"/>
      <c r="J19" s="69"/>
      <c r="K19" s="71"/>
      <c r="L19" s="71"/>
      <c r="M19" s="71"/>
      <c r="N19" s="71"/>
    </row>
    <row r="20" spans="1:14" s="64" customFormat="1" ht="48.75" customHeight="1">
      <c r="A20" s="265" t="s">
        <v>261</v>
      </c>
      <c r="B20" s="265"/>
      <c r="C20" s="265"/>
      <c r="D20" s="265"/>
      <c r="E20" s="265"/>
      <c r="F20" s="265"/>
      <c r="G20" s="265"/>
      <c r="H20" s="265"/>
      <c r="I20" s="72">
        <v>80101</v>
      </c>
      <c r="J20" s="73" t="s">
        <v>174</v>
      </c>
      <c r="K20" s="71"/>
      <c r="L20" s="71"/>
      <c r="M20" s="71"/>
      <c r="N20" s="71"/>
    </row>
    <row r="21" spans="3:15" ht="12.75">
      <c r="C21" s="76"/>
      <c r="D21" s="76"/>
      <c r="E21" s="76"/>
      <c r="F21" s="76"/>
      <c r="G21" s="76"/>
      <c r="H21" s="76"/>
      <c r="I21" s="76"/>
      <c r="J21" s="76"/>
      <c r="K21" s="76"/>
      <c r="L21" s="76"/>
      <c r="N21" s="77"/>
      <c r="O21" s="77" t="s">
        <v>9</v>
      </c>
    </row>
    <row r="22" spans="1:15" s="82" customFormat="1" ht="16.5" customHeight="1">
      <c r="A22" s="78" t="s">
        <v>175</v>
      </c>
      <c r="B22" s="78" t="s">
        <v>176</v>
      </c>
      <c r="C22" s="79" t="s">
        <v>177</v>
      </c>
      <c r="D22" s="79" t="s">
        <v>178</v>
      </c>
      <c r="E22" s="79" t="s">
        <v>179</v>
      </c>
      <c r="F22" s="79" t="s">
        <v>180</v>
      </c>
      <c r="G22" s="79" t="s">
        <v>181</v>
      </c>
      <c r="H22" s="79" t="s">
        <v>182</v>
      </c>
      <c r="I22" s="79" t="s">
        <v>183</v>
      </c>
      <c r="J22" s="79" t="s">
        <v>184</v>
      </c>
      <c r="K22" s="79" t="s">
        <v>185</v>
      </c>
      <c r="L22" s="79" t="s">
        <v>186</v>
      </c>
      <c r="M22" s="79" t="s">
        <v>187</v>
      </c>
      <c r="N22" s="80" t="s">
        <v>188</v>
      </c>
      <c r="O22" s="81" t="s">
        <v>189</v>
      </c>
    </row>
    <row r="23" spans="1:15" s="88" customFormat="1" ht="16.5" customHeight="1">
      <c r="A23" s="83">
        <v>1</v>
      </c>
      <c r="B23" s="84">
        <v>2</v>
      </c>
      <c r="C23" s="85">
        <v>3</v>
      </c>
      <c r="D23" s="85">
        <v>4</v>
      </c>
      <c r="E23" s="85">
        <v>5</v>
      </c>
      <c r="F23" s="85">
        <v>6</v>
      </c>
      <c r="G23" s="85">
        <v>7</v>
      </c>
      <c r="H23" s="85">
        <v>8</v>
      </c>
      <c r="I23" s="85">
        <v>9</v>
      </c>
      <c r="J23" s="85">
        <v>10</v>
      </c>
      <c r="K23" s="85">
        <v>11</v>
      </c>
      <c r="L23" s="85">
        <v>12</v>
      </c>
      <c r="M23" s="85">
        <v>13</v>
      </c>
      <c r="N23" s="86">
        <v>14</v>
      </c>
      <c r="O23" s="87">
        <v>15</v>
      </c>
    </row>
    <row r="24" spans="1:15" s="64" customFormat="1" ht="18" customHeight="1">
      <c r="A24" s="89" t="s">
        <v>190</v>
      </c>
      <c r="B24" s="90">
        <v>2110</v>
      </c>
      <c r="C24" s="91">
        <f aca="true" t="shared" si="0" ref="C24:N24">C36</f>
        <v>361025</v>
      </c>
      <c r="D24" s="91">
        <f t="shared" si="0"/>
        <v>336045</v>
      </c>
      <c r="E24" s="91">
        <f t="shared" si="0"/>
        <v>352000</v>
      </c>
      <c r="F24" s="91">
        <f t="shared" si="0"/>
        <v>352000</v>
      </c>
      <c r="G24" s="91">
        <f t="shared" si="0"/>
        <v>365000</v>
      </c>
      <c r="H24" s="91">
        <f t="shared" si="0"/>
        <v>372000</v>
      </c>
      <c r="I24" s="91">
        <f t="shared" si="0"/>
        <v>374000</v>
      </c>
      <c r="J24" s="91">
        <f t="shared" si="0"/>
        <v>372000</v>
      </c>
      <c r="K24" s="91">
        <f t="shared" si="0"/>
        <v>362800</v>
      </c>
      <c r="L24" s="91">
        <f t="shared" si="0"/>
        <v>362500</v>
      </c>
      <c r="M24" s="91">
        <f t="shared" si="0"/>
        <v>312400</v>
      </c>
      <c r="N24" s="91">
        <f t="shared" si="0"/>
        <v>311030</v>
      </c>
      <c r="O24" s="92">
        <f aca="true" t="shared" si="1" ref="O24:O33">SUM(C24:N24)</f>
        <v>4232800</v>
      </c>
    </row>
    <row r="25" spans="1:15" s="64" customFormat="1" ht="18.75" customHeight="1">
      <c r="A25" s="89" t="s">
        <v>27</v>
      </c>
      <c r="B25" s="90">
        <v>2120</v>
      </c>
      <c r="C25" s="91">
        <f aca="true" t="shared" si="2" ref="C25:N25">C37</f>
        <v>85830</v>
      </c>
      <c r="D25" s="91">
        <f t="shared" si="2"/>
        <v>67470</v>
      </c>
      <c r="E25" s="91">
        <f t="shared" si="2"/>
        <v>77440</v>
      </c>
      <c r="F25" s="91">
        <f t="shared" si="2"/>
        <v>77440</v>
      </c>
      <c r="G25" s="91">
        <f t="shared" si="2"/>
        <v>80300</v>
      </c>
      <c r="H25" s="91">
        <f t="shared" si="2"/>
        <v>81900</v>
      </c>
      <c r="I25" s="91">
        <f t="shared" si="2"/>
        <v>82300</v>
      </c>
      <c r="J25" s="91">
        <f t="shared" si="2"/>
        <v>81800</v>
      </c>
      <c r="K25" s="91">
        <f t="shared" si="2"/>
        <v>79800</v>
      </c>
      <c r="L25" s="91">
        <f t="shared" si="2"/>
        <v>80000</v>
      </c>
      <c r="M25" s="91">
        <f t="shared" si="2"/>
        <v>68800</v>
      </c>
      <c r="N25" s="91">
        <f t="shared" si="2"/>
        <v>68120</v>
      </c>
      <c r="O25" s="92">
        <f t="shared" si="1"/>
        <v>931200</v>
      </c>
    </row>
    <row r="26" spans="1:15" s="64" customFormat="1" ht="27" customHeight="1">
      <c r="A26" s="89" t="s">
        <v>191</v>
      </c>
      <c r="B26" s="90">
        <v>2220</v>
      </c>
      <c r="C26" s="91">
        <f aca="true" t="shared" si="3" ref="C26:N26">C39</f>
        <v>46000</v>
      </c>
      <c r="D26" s="91">
        <f t="shared" si="3"/>
        <v>6500</v>
      </c>
      <c r="E26" s="91">
        <f t="shared" si="3"/>
        <v>117500</v>
      </c>
      <c r="F26" s="91">
        <f t="shared" si="3"/>
        <v>119500</v>
      </c>
      <c r="G26" s="91">
        <f t="shared" si="3"/>
        <v>120950</v>
      </c>
      <c r="H26" s="91">
        <f t="shared" si="3"/>
        <v>65300</v>
      </c>
      <c r="I26" s="91">
        <f t="shared" si="3"/>
        <v>65000</v>
      </c>
      <c r="J26" s="91">
        <f t="shared" si="3"/>
        <v>65450</v>
      </c>
      <c r="K26" s="91">
        <f t="shared" si="3"/>
        <v>70600</v>
      </c>
      <c r="L26" s="91">
        <f t="shared" si="3"/>
        <v>67800</v>
      </c>
      <c r="M26" s="91">
        <f t="shared" si="3"/>
        <v>22000</v>
      </c>
      <c r="N26" s="91">
        <f t="shared" si="3"/>
        <v>21400</v>
      </c>
      <c r="O26" s="92">
        <f t="shared" si="1"/>
        <v>788000</v>
      </c>
    </row>
    <row r="27" spans="1:15" s="64" customFormat="1" ht="14.25" customHeight="1">
      <c r="A27" s="89" t="s">
        <v>192</v>
      </c>
      <c r="B27" s="90">
        <v>2230</v>
      </c>
      <c r="C27" s="91">
        <f aca="true" t="shared" si="4" ref="C27:N27">C40</f>
        <v>17000</v>
      </c>
      <c r="D27" s="91">
        <f t="shared" si="4"/>
        <v>17000</v>
      </c>
      <c r="E27" s="91">
        <f t="shared" si="4"/>
        <v>15350</v>
      </c>
      <c r="F27" s="91">
        <f t="shared" si="4"/>
        <v>15350</v>
      </c>
      <c r="G27" s="91">
        <f t="shared" si="4"/>
        <v>15350</v>
      </c>
      <c r="H27" s="91">
        <f t="shared" si="4"/>
        <v>15350</v>
      </c>
      <c r="I27" s="91">
        <f t="shared" si="4"/>
        <v>15350</v>
      </c>
      <c r="J27" s="91">
        <f t="shared" si="4"/>
        <v>15350</v>
      </c>
      <c r="K27" s="91">
        <f t="shared" si="4"/>
        <v>15350</v>
      </c>
      <c r="L27" s="91">
        <f t="shared" si="4"/>
        <v>15350</v>
      </c>
      <c r="M27" s="91">
        <f t="shared" si="4"/>
        <v>15350</v>
      </c>
      <c r="N27" s="91">
        <f t="shared" si="4"/>
        <v>15350</v>
      </c>
      <c r="O27" s="92">
        <f t="shared" si="1"/>
        <v>187500</v>
      </c>
    </row>
    <row r="28" spans="1:15" s="64" customFormat="1" ht="27" customHeight="1">
      <c r="A28" s="89" t="s">
        <v>193</v>
      </c>
      <c r="B28" s="90">
        <v>2270</v>
      </c>
      <c r="C28" s="91">
        <f aca="true" t="shared" si="5" ref="C28:N28">SUM(C43:C46)</f>
        <v>38780</v>
      </c>
      <c r="D28" s="91">
        <f t="shared" si="5"/>
        <v>82620</v>
      </c>
      <c r="E28" s="91">
        <f t="shared" si="5"/>
        <v>96500</v>
      </c>
      <c r="F28" s="91">
        <f t="shared" si="5"/>
        <v>71800</v>
      </c>
      <c r="G28" s="91">
        <f t="shared" si="5"/>
        <v>58300</v>
      </c>
      <c r="H28" s="91">
        <f t="shared" si="5"/>
        <v>20000</v>
      </c>
      <c r="I28" s="91">
        <f t="shared" si="5"/>
        <v>20000</v>
      </c>
      <c r="J28" s="91">
        <f t="shared" si="5"/>
        <v>18700</v>
      </c>
      <c r="K28" s="91">
        <f t="shared" si="5"/>
        <v>20200</v>
      </c>
      <c r="L28" s="91">
        <f t="shared" si="5"/>
        <v>44000</v>
      </c>
      <c r="M28" s="91">
        <f t="shared" si="5"/>
        <v>63200</v>
      </c>
      <c r="N28" s="91">
        <f t="shared" si="5"/>
        <v>57300</v>
      </c>
      <c r="O28" s="92">
        <f t="shared" si="1"/>
        <v>591400</v>
      </c>
    </row>
    <row r="29" spans="1:15" s="64" customFormat="1" ht="30" customHeight="1">
      <c r="A29" s="89" t="s">
        <v>19</v>
      </c>
      <c r="B29" s="90">
        <v>2281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2">
        <f t="shared" si="1"/>
        <v>0</v>
      </c>
    </row>
    <row r="30" spans="1:15" s="64" customFormat="1" ht="29.25" customHeight="1">
      <c r="A30" s="89" t="s">
        <v>12</v>
      </c>
      <c r="B30" s="90">
        <v>2282</v>
      </c>
      <c r="C30" s="91">
        <f aca="true" t="shared" si="6" ref="C30:N30">C47</f>
        <v>0</v>
      </c>
      <c r="D30" s="91">
        <f t="shared" si="6"/>
        <v>0</v>
      </c>
      <c r="E30" s="91">
        <f t="shared" si="6"/>
        <v>0</v>
      </c>
      <c r="F30" s="91">
        <f t="shared" si="6"/>
        <v>0</v>
      </c>
      <c r="G30" s="91">
        <f t="shared" si="6"/>
        <v>0</v>
      </c>
      <c r="H30" s="91">
        <f t="shared" si="6"/>
        <v>0</v>
      </c>
      <c r="I30" s="91">
        <f t="shared" si="6"/>
        <v>0</v>
      </c>
      <c r="J30" s="91">
        <f t="shared" si="6"/>
        <v>0</v>
      </c>
      <c r="K30" s="91">
        <f t="shared" si="6"/>
        <v>0</v>
      </c>
      <c r="L30" s="91">
        <f t="shared" si="6"/>
        <v>0</v>
      </c>
      <c r="M30" s="91">
        <f t="shared" si="6"/>
        <v>0</v>
      </c>
      <c r="N30" s="91">
        <f t="shared" si="6"/>
        <v>0</v>
      </c>
      <c r="O30" s="92">
        <f t="shared" si="1"/>
        <v>0</v>
      </c>
    </row>
    <row r="31" spans="1:15" s="64" customFormat="1" ht="18" customHeight="1">
      <c r="A31" s="89" t="s">
        <v>194</v>
      </c>
      <c r="B31" s="90">
        <v>2700</v>
      </c>
      <c r="C31" s="91">
        <f aca="true" t="shared" si="7" ref="C31:N31">C49+C50</f>
        <v>27920</v>
      </c>
      <c r="D31" s="91">
        <f t="shared" si="7"/>
        <v>23080</v>
      </c>
      <c r="E31" s="91">
        <f t="shared" si="7"/>
        <v>22600</v>
      </c>
      <c r="F31" s="91">
        <f t="shared" si="7"/>
        <v>22600</v>
      </c>
      <c r="G31" s="91">
        <f t="shared" si="7"/>
        <v>22600</v>
      </c>
      <c r="H31" s="91">
        <f t="shared" si="7"/>
        <v>22600</v>
      </c>
      <c r="I31" s="91">
        <f t="shared" si="7"/>
        <v>22000</v>
      </c>
      <c r="J31" s="91">
        <f t="shared" si="7"/>
        <v>22500</v>
      </c>
      <c r="K31" s="91">
        <f t="shared" si="7"/>
        <v>23000</v>
      </c>
      <c r="L31" s="91">
        <f t="shared" si="7"/>
        <v>22600</v>
      </c>
      <c r="M31" s="91">
        <f t="shared" si="7"/>
        <v>22600</v>
      </c>
      <c r="N31" s="91">
        <f t="shared" si="7"/>
        <v>17600</v>
      </c>
      <c r="O31" s="92">
        <f t="shared" si="1"/>
        <v>271700</v>
      </c>
    </row>
    <row r="32" spans="1:15" s="64" customFormat="1" ht="18" customHeight="1">
      <c r="A32" s="89" t="s">
        <v>195</v>
      </c>
      <c r="B32" s="90">
        <v>5000</v>
      </c>
      <c r="C32" s="91">
        <f aca="true" t="shared" si="8" ref="C32:N32">C38+C41+C42+C48+C51</f>
        <v>7500</v>
      </c>
      <c r="D32" s="91">
        <f t="shared" si="8"/>
        <v>8000</v>
      </c>
      <c r="E32" s="91">
        <f t="shared" si="8"/>
        <v>7550</v>
      </c>
      <c r="F32" s="91">
        <f t="shared" si="8"/>
        <v>16250</v>
      </c>
      <c r="G32" s="91">
        <f t="shared" si="8"/>
        <v>11400</v>
      </c>
      <c r="H32" s="91">
        <f t="shared" si="8"/>
        <v>11650</v>
      </c>
      <c r="I32" s="91">
        <f t="shared" si="8"/>
        <v>92750</v>
      </c>
      <c r="J32" s="91">
        <f t="shared" si="8"/>
        <v>95600</v>
      </c>
      <c r="K32" s="91">
        <f t="shared" si="8"/>
        <v>99750</v>
      </c>
      <c r="L32" s="91">
        <f t="shared" si="8"/>
        <v>8750</v>
      </c>
      <c r="M32" s="91">
        <f t="shared" si="8"/>
        <v>9650</v>
      </c>
      <c r="N32" s="91">
        <f t="shared" si="8"/>
        <v>9250</v>
      </c>
      <c r="O32" s="92">
        <f t="shared" si="1"/>
        <v>378100</v>
      </c>
    </row>
    <row r="33" spans="1:16" s="97" customFormat="1" ht="15.75" customHeight="1">
      <c r="A33" s="93" t="s">
        <v>196</v>
      </c>
      <c r="B33" s="93"/>
      <c r="C33" s="94">
        <f aca="true" t="shared" si="9" ref="C33:N33">SUM(C24:C32)</f>
        <v>584055</v>
      </c>
      <c r="D33" s="94">
        <f t="shared" si="9"/>
        <v>540715</v>
      </c>
      <c r="E33" s="94">
        <f t="shared" si="9"/>
        <v>688940</v>
      </c>
      <c r="F33" s="94">
        <f t="shared" si="9"/>
        <v>674940</v>
      </c>
      <c r="G33" s="94">
        <f t="shared" si="9"/>
        <v>673900</v>
      </c>
      <c r="H33" s="94">
        <f t="shared" si="9"/>
        <v>588800</v>
      </c>
      <c r="I33" s="94">
        <f t="shared" si="9"/>
        <v>671400</v>
      </c>
      <c r="J33" s="94">
        <f t="shared" si="9"/>
        <v>671400</v>
      </c>
      <c r="K33" s="94">
        <f t="shared" si="9"/>
        <v>671500</v>
      </c>
      <c r="L33" s="94">
        <f t="shared" si="9"/>
        <v>601000</v>
      </c>
      <c r="M33" s="94">
        <f t="shared" si="9"/>
        <v>514000</v>
      </c>
      <c r="N33" s="94">
        <f t="shared" si="9"/>
        <v>500050</v>
      </c>
      <c r="O33" s="95">
        <f t="shared" si="1"/>
        <v>7380700</v>
      </c>
      <c r="P33" s="96">
        <v>6412200</v>
      </c>
    </row>
    <row r="34" spans="1:19" ht="13.5" customHeight="1">
      <c r="A34" s="98" t="s">
        <v>197</v>
      </c>
      <c r="S34" s="99"/>
    </row>
    <row r="35" spans="1:16" ht="12.75" hidden="1" outlineLevel="1">
      <c r="A35" s="74" t="s">
        <v>198</v>
      </c>
      <c r="C35" s="100">
        <v>516317</v>
      </c>
      <c r="D35" s="100">
        <v>516317</v>
      </c>
      <c r="E35" s="100">
        <v>516317</v>
      </c>
      <c r="F35" s="100">
        <v>516317</v>
      </c>
      <c r="G35" s="100">
        <v>516317</v>
      </c>
      <c r="H35" s="100">
        <v>516317</v>
      </c>
      <c r="O35" s="100">
        <f>H35*6</f>
        <v>3097902</v>
      </c>
      <c r="P35" s="101" t="s">
        <v>199</v>
      </c>
    </row>
    <row r="36" spans="1:17" ht="15" hidden="1" outlineLevel="1">
      <c r="A36" s="102" t="s">
        <v>200</v>
      </c>
      <c r="B36" s="84">
        <v>2111</v>
      </c>
      <c r="C36" s="91">
        <v>361025</v>
      </c>
      <c r="D36" s="91">
        <v>336045</v>
      </c>
      <c r="E36" s="91">
        <v>352000</v>
      </c>
      <c r="F36" s="91">
        <v>352000</v>
      </c>
      <c r="G36" s="91">
        <v>365000</v>
      </c>
      <c r="H36" s="91">
        <v>372000</v>
      </c>
      <c r="I36" s="91">
        <v>374000</v>
      </c>
      <c r="J36" s="91">
        <v>372000</v>
      </c>
      <c r="K36" s="91">
        <v>362800</v>
      </c>
      <c r="L36" s="91">
        <v>362500</v>
      </c>
      <c r="M36" s="91">
        <v>312400</v>
      </c>
      <c r="N36" s="91">
        <v>311030</v>
      </c>
      <c r="O36" s="91">
        <f aca="true" t="shared" si="10" ref="O36:O51">SUM(C36:N36)</f>
        <v>4232800</v>
      </c>
      <c r="P36" s="103">
        <v>3426200</v>
      </c>
      <c r="Q36" s="104"/>
    </row>
    <row r="37" spans="1:18" ht="15" hidden="1" outlineLevel="1">
      <c r="A37" s="89" t="s">
        <v>27</v>
      </c>
      <c r="B37" s="90">
        <v>2120</v>
      </c>
      <c r="C37" s="91">
        <v>85830</v>
      </c>
      <c r="D37" s="91">
        <v>67470</v>
      </c>
      <c r="E37" s="91">
        <v>77440</v>
      </c>
      <c r="F37" s="91">
        <v>77440</v>
      </c>
      <c r="G37" s="91">
        <v>80300</v>
      </c>
      <c r="H37" s="91">
        <v>81900</v>
      </c>
      <c r="I37" s="91">
        <v>82300</v>
      </c>
      <c r="J37" s="91">
        <v>81800</v>
      </c>
      <c r="K37" s="91">
        <v>79800</v>
      </c>
      <c r="L37" s="91">
        <v>80000</v>
      </c>
      <c r="M37" s="91">
        <v>68800</v>
      </c>
      <c r="N37" s="91">
        <v>68120</v>
      </c>
      <c r="O37" s="92">
        <f t="shared" si="10"/>
        <v>931200</v>
      </c>
      <c r="P37" s="103">
        <v>1243700</v>
      </c>
      <c r="R37" s="99"/>
    </row>
    <row r="38" spans="1:16" ht="28.5" customHeight="1" hidden="1" outlineLevel="1">
      <c r="A38" s="89" t="s">
        <v>28</v>
      </c>
      <c r="B38" s="90">
        <v>2210</v>
      </c>
      <c r="C38" s="91">
        <v>2800</v>
      </c>
      <c r="D38" s="91">
        <v>4000</v>
      </c>
      <c r="E38" s="91">
        <v>4350</v>
      </c>
      <c r="F38" s="91">
        <v>8450</v>
      </c>
      <c r="G38" s="91">
        <v>4000</v>
      </c>
      <c r="H38" s="91">
        <v>4000</v>
      </c>
      <c r="I38" s="91">
        <v>86600</v>
      </c>
      <c r="J38" s="91">
        <v>86800</v>
      </c>
      <c r="K38" s="91">
        <v>87950</v>
      </c>
      <c r="L38" s="91">
        <v>2950</v>
      </c>
      <c r="M38" s="91">
        <v>3400</v>
      </c>
      <c r="N38" s="91">
        <v>1200</v>
      </c>
      <c r="O38" s="92">
        <f t="shared" si="10"/>
        <v>296500</v>
      </c>
      <c r="P38" s="105">
        <v>43400</v>
      </c>
    </row>
    <row r="39" spans="1:16" ht="35.25" customHeight="1" hidden="1" outlineLevel="1">
      <c r="A39" s="89" t="s">
        <v>191</v>
      </c>
      <c r="B39" s="90">
        <v>2220</v>
      </c>
      <c r="C39" s="91">
        <v>46000</v>
      </c>
      <c r="D39" s="91">
        <v>6500</v>
      </c>
      <c r="E39" s="91">
        <v>117500</v>
      </c>
      <c r="F39" s="91">
        <v>119500</v>
      </c>
      <c r="G39" s="91">
        <v>120950</v>
      </c>
      <c r="H39" s="91">
        <v>65300</v>
      </c>
      <c r="I39" s="91">
        <v>65000</v>
      </c>
      <c r="J39" s="91">
        <v>65450</v>
      </c>
      <c r="K39" s="91">
        <v>70600</v>
      </c>
      <c r="L39" s="91">
        <v>67800</v>
      </c>
      <c r="M39" s="91">
        <v>22000</v>
      </c>
      <c r="N39" s="91">
        <v>21400</v>
      </c>
      <c r="O39" s="92">
        <f t="shared" si="10"/>
        <v>788000</v>
      </c>
      <c r="P39" s="105">
        <v>560700</v>
      </c>
    </row>
    <row r="40" spans="1:16" ht="15" hidden="1" outlineLevel="1">
      <c r="A40" s="89" t="s">
        <v>192</v>
      </c>
      <c r="B40" s="90">
        <v>2230</v>
      </c>
      <c r="C40" s="91">
        <v>17000</v>
      </c>
      <c r="D40" s="91">
        <v>17000</v>
      </c>
      <c r="E40" s="91">
        <v>15350</v>
      </c>
      <c r="F40" s="91">
        <v>15350</v>
      </c>
      <c r="G40" s="91">
        <v>15350</v>
      </c>
      <c r="H40" s="91">
        <v>15350</v>
      </c>
      <c r="I40" s="91">
        <v>15350</v>
      </c>
      <c r="J40" s="91">
        <v>15350</v>
      </c>
      <c r="K40" s="91">
        <v>15350</v>
      </c>
      <c r="L40" s="91">
        <v>15350</v>
      </c>
      <c r="M40" s="91">
        <v>15350</v>
      </c>
      <c r="N40" s="91">
        <v>15350</v>
      </c>
      <c r="O40" s="92">
        <f t="shared" si="10"/>
        <v>187500</v>
      </c>
      <c r="P40" s="105">
        <v>204200</v>
      </c>
    </row>
    <row r="41" spans="1:16" ht="30" hidden="1" outlineLevel="1">
      <c r="A41" s="89" t="s">
        <v>11</v>
      </c>
      <c r="B41" s="90">
        <v>2240</v>
      </c>
      <c r="C41" s="91">
        <v>4100</v>
      </c>
      <c r="D41" s="91">
        <v>4000</v>
      </c>
      <c r="E41" s="91">
        <v>3200</v>
      </c>
      <c r="F41" s="91">
        <v>7000</v>
      </c>
      <c r="G41" s="91">
        <v>6400</v>
      </c>
      <c r="H41" s="91">
        <v>6400</v>
      </c>
      <c r="I41" s="91">
        <v>4600</v>
      </c>
      <c r="J41" s="91">
        <v>8000</v>
      </c>
      <c r="K41" s="91">
        <v>10800</v>
      </c>
      <c r="L41" s="91">
        <v>5800</v>
      </c>
      <c r="M41" s="91">
        <v>6250</v>
      </c>
      <c r="N41" s="91">
        <v>7250</v>
      </c>
      <c r="O41" s="92">
        <f t="shared" si="10"/>
        <v>73800</v>
      </c>
      <c r="P41" s="105">
        <v>66700</v>
      </c>
    </row>
    <row r="42" spans="1:16" ht="15" hidden="1" outlineLevel="1">
      <c r="A42" s="89" t="s">
        <v>201</v>
      </c>
      <c r="B42" s="90">
        <v>2250</v>
      </c>
      <c r="C42" s="91">
        <v>600</v>
      </c>
      <c r="D42" s="91">
        <v>0</v>
      </c>
      <c r="E42" s="91">
        <v>0</v>
      </c>
      <c r="F42" s="91">
        <v>800</v>
      </c>
      <c r="G42" s="91">
        <v>1000</v>
      </c>
      <c r="H42" s="91">
        <v>1250</v>
      </c>
      <c r="I42" s="91">
        <v>1550</v>
      </c>
      <c r="J42" s="91">
        <v>800</v>
      </c>
      <c r="K42" s="91">
        <v>1000</v>
      </c>
      <c r="L42" s="91">
        <v>0</v>
      </c>
      <c r="M42" s="91">
        <v>0</v>
      </c>
      <c r="N42" s="91">
        <v>800</v>
      </c>
      <c r="O42" s="92">
        <f t="shared" si="10"/>
        <v>7800</v>
      </c>
      <c r="P42" s="105">
        <v>6100</v>
      </c>
    </row>
    <row r="43" spans="1:17" ht="15" hidden="1" outlineLevel="1">
      <c r="A43" s="89" t="s">
        <v>202</v>
      </c>
      <c r="B43" s="90">
        <v>2271</v>
      </c>
      <c r="C43" s="91">
        <v>12600</v>
      </c>
      <c r="D43" s="91">
        <v>54400</v>
      </c>
      <c r="E43" s="91">
        <v>72300</v>
      </c>
      <c r="F43" s="91">
        <v>48000</v>
      </c>
      <c r="G43" s="91">
        <v>36000</v>
      </c>
      <c r="H43" s="91">
        <v>0</v>
      </c>
      <c r="I43" s="91">
        <v>0</v>
      </c>
      <c r="J43" s="91">
        <v>0</v>
      </c>
      <c r="K43" s="91">
        <v>0</v>
      </c>
      <c r="L43" s="91">
        <v>20000</v>
      </c>
      <c r="M43" s="91">
        <v>39000</v>
      </c>
      <c r="N43" s="91">
        <v>34600</v>
      </c>
      <c r="O43" s="92">
        <f t="shared" si="10"/>
        <v>316900</v>
      </c>
      <c r="P43" s="105">
        <v>31700</v>
      </c>
      <c r="Q43" s="106"/>
    </row>
    <row r="44" spans="1:16" ht="30" hidden="1" outlineLevel="1">
      <c r="A44" s="89" t="s">
        <v>203</v>
      </c>
      <c r="B44" s="90">
        <v>2272</v>
      </c>
      <c r="C44" s="91">
        <v>3200</v>
      </c>
      <c r="D44" s="91">
        <v>5200</v>
      </c>
      <c r="E44" s="91">
        <v>4000</v>
      </c>
      <c r="F44" s="91">
        <v>4200</v>
      </c>
      <c r="G44" s="91">
        <v>3800</v>
      </c>
      <c r="H44" s="91">
        <v>4000</v>
      </c>
      <c r="I44" s="91">
        <v>4000</v>
      </c>
      <c r="J44" s="91">
        <v>4500</v>
      </c>
      <c r="K44" s="91">
        <v>4000</v>
      </c>
      <c r="L44" s="91">
        <v>3600</v>
      </c>
      <c r="M44" s="91">
        <v>3600</v>
      </c>
      <c r="N44" s="91">
        <v>4000</v>
      </c>
      <c r="O44" s="92">
        <f t="shared" si="10"/>
        <v>48100</v>
      </c>
      <c r="P44" s="105">
        <v>52600</v>
      </c>
    </row>
    <row r="45" spans="1:16" s="1" customFormat="1" ht="15" hidden="1" outlineLevel="1">
      <c r="A45" s="89" t="s">
        <v>204</v>
      </c>
      <c r="B45" s="90">
        <v>2273</v>
      </c>
      <c r="C45" s="91">
        <v>22980</v>
      </c>
      <c r="D45" s="91">
        <v>23020</v>
      </c>
      <c r="E45" s="91">
        <v>20200</v>
      </c>
      <c r="F45" s="91">
        <v>19600</v>
      </c>
      <c r="G45" s="91">
        <v>18500</v>
      </c>
      <c r="H45" s="91">
        <v>16000</v>
      </c>
      <c r="I45" s="91">
        <v>16000</v>
      </c>
      <c r="J45" s="91">
        <v>14200</v>
      </c>
      <c r="K45" s="91">
        <v>16200</v>
      </c>
      <c r="L45" s="91">
        <v>20400</v>
      </c>
      <c r="M45" s="91">
        <v>20600</v>
      </c>
      <c r="N45" s="91">
        <v>18700</v>
      </c>
      <c r="O45" s="92">
        <f t="shared" si="10"/>
        <v>226400</v>
      </c>
      <c r="P45" s="107">
        <v>208400</v>
      </c>
    </row>
    <row r="46" spans="1:16" s="1" customFormat="1" ht="15" hidden="1" outlineLevel="1">
      <c r="A46" s="89" t="s">
        <v>205</v>
      </c>
      <c r="B46" s="90">
        <v>2274</v>
      </c>
      <c r="C46" s="91">
        <v>0</v>
      </c>
      <c r="D46" s="91">
        <v>0</v>
      </c>
      <c r="E46" s="91">
        <v>0</v>
      </c>
      <c r="F46" s="91">
        <v>0</v>
      </c>
      <c r="G46" s="91">
        <v>0</v>
      </c>
      <c r="H46" s="91">
        <v>0</v>
      </c>
      <c r="I46" s="91">
        <v>0</v>
      </c>
      <c r="J46" s="91">
        <v>0</v>
      </c>
      <c r="K46" s="91">
        <v>0</v>
      </c>
      <c r="L46" s="91">
        <v>0</v>
      </c>
      <c r="M46" s="91">
        <v>0</v>
      </c>
      <c r="N46" s="91">
        <v>0</v>
      </c>
      <c r="O46" s="92">
        <f t="shared" si="10"/>
        <v>0</v>
      </c>
      <c r="P46" s="107"/>
    </row>
    <row r="47" spans="1:16" s="1" customFormat="1" ht="60" hidden="1" outlineLevel="1">
      <c r="A47" s="89" t="s">
        <v>12</v>
      </c>
      <c r="B47" s="90">
        <v>2282</v>
      </c>
      <c r="C47" s="91">
        <v>0</v>
      </c>
      <c r="D47" s="91">
        <v>0</v>
      </c>
      <c r="E47" s="91">
        <v>0</v>
      </c>
      <c r="F47" s="91">
        <v>0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  <c r="L47" s="91">
        <v>0</v>
      </c>
      <c r="M47" s="91">
        <v>0</v>
      </c>
      <c r="N47" s="91">
        <v>0</v>
      </c>
      <c r="O47" s="92">
        <f t="shared" si="10"/>
        <v>0</v>
      </c>
      <c r="P47" s="107"/>
    </row>
    <row r="48" spans="1:16" s="1" customFormat="1" ht="45" hidden="1" outlineLevel="1">
      <c r="A48" s="89" t="s">
        <v>206</v>
      </c>
      <c r="B48" s="90">
        <v>2610</v>
      </c>
      <c r="C48" s="91">
        <v>0</v>
      </c>
      <c r="D48" s="91">
        <v>0</v>
      </c>
      <c r="E48" s="91">
        <v>0</v>
      </c>
      <c r="F48" s="91">
        <v>0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>
        <v>0</v>
      </c>
      <c r="O48" s="92">
        <f t="shared" si="10"/>
        <v>0</v>
      </c>
      <c r="P48" s="107"/>
    </row>
    <row r="49" spans="1:16" s="1" customFormat="1" ht="15" hidden="1" outlineLevel="1">
      <c r="A49" s="89" t="s">
        <v>207</v>
      </c>
      <c r="B49" s="90">
        <v>2710</v>
      </c>
      <c r="C49" s="91">
        <v>27920</v>
      </c>
      <c r="D49" s="91">
        <v>23080</v>
      </c>
      <c r="E49" s="91">
        <v>22600</v>
      </c>
      <c r="F49" s="91">
        <v>22600</v>
      </c>
      <c r="G49" s="91">
        <v>22600</v>
      </c>
      <c r="H49" s="91">
        <v>22600</v>
      </c>
      <c r="I49" s="91">
        <v>22000</v>
      </c>
      <c r="J49" s="91">
        <v>22500</v>
      </c>
      <c r="K49" s="91">
        <v>23000</v>
      </c>
      <c r="L49" s="91">
        <v>22600</v>
      </c>
      <c r="M49" s="91">
        <v>22600</v>
      </c>
      <c r="N49" s="91">
        <v>17600</v>
      </c>
      <c r="O49" s="92">
        <f t="shared" si="10"/>
        <v>271700</v>
      </c>
      <c r="P49" s="107">
        <v>283100</v>
      </c>
    </row>
    <row r="50" spans="1:16" s="1" customFormat="1" ht="15" hidden="1" outlineLevel="1">
      <c r="A50" s="89" t="s">
        <v>208</v>
      </c>
      <c r="B50" s="90">
        <v>2730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2">
        <f t="shared" si="10"/>
        <v>0</v>
      </c>
      <c r="P50" s="108"/>
    </row>
    <row r="51" spans="1:16" ht="15" hidden="1" outlineLevel="1">
      <c r="A51" s="89" t="s">
        <v>33</v>
      </c>
      <c r="B51" s="90">
        <v>2800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2">
        <f t="shared" si="10"/>
        <v>0</v>
      </c>
      <c r="P51" s="104">
        <v>100</v>
      </c>
    </row>
    <row r="52" spans="3:5" s="1" customFormat="1" ht="12.75" collapsed="1">
      <c r="C52" s="109"/>
      <c r="D52" s="109"/>
      <c r="E52" s="109"/>
    </row>
    <row r="53" spans="1:15" s="1" customFormat="1" ht="50.25" customHeight="1">
      <c r="A53" s="266" t="s">
        <v>262</v>
      </c>
      <c r="B53" s="266"/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</row>
    <row r="54" spans="3:5" s="1" customFormat="1" ht="12.75">
      <c r="C54" s="109"/>
      <c r="D54" s="109"/>
      <c r="E54" s="109"/>
    </row>
    <row r="55" spans="1:15" s="56" customFormat="1" ht="16.5" customHeight="1">
      <c r="A55" s="110" t="s">
        <v>209</v>
      </c>
      <c r="F55" s="60"/>
      <c r="G55" s="60"/>
      <c r="I55" s="111"/>
      <c r="J55" s="111" t="s">
        <v>210</v>
      </c>
      <c r="K55" s="60"/>
      <c r="O55" s="112"/>
    </row>
    <row r="56" spans="1:11" s="56" customFormat="1" ht="15.75">
      <c r="A56" s="110"/>
      <c r="F56" s="274" t="s">
        <v>13</v>
      </c>
      <c r="G56" s="274"/>
      <c r="I56" s="274" t="s">
        <v>14</v>
      </c>
      <c r="J56" s="274"/>
      <c r="K56" s="274"/>
    </row>
    <row r="57" spans="1:10" s="56" customFormat="1" ht="15.75">
      <c r="A57" s="110" t="s">
        <v>211</v>
      </c>
      <c r="F57" s="60"/>
      <c r="G57" s="60"/>
      <c r="J57" s="56" t="s">
        <v>212</v>
      </c>
    </row>
    <row r="58" spans="1:11" s="56" customFormat="1" ht="15.75">
      <c r="A58" s="113"/>
      <c r="F58" s="274" t="s">
        <v>13</v>
      </c>
      <c r="G58" s="274"/>
      <c r="I58" s="274" t="s">
        <v>14</v>
      </c>
      <c r="J58" s="274"/>
      <c r="K58" s="274"/>
    </row>
    <row r="59" s="56" customFormat="1" ht="15.75">
      <c r="A59" s="204" t="s">
        <v>271</v>
      </c>
    </row>
  </sheetData>
  <sheetProtection/>
  <mergeCells count="15">
    <mergeCell ref="K10:M10"/>
    <mergeCell ref="F56:G56"/>
    <mergeCell ref="I56:K56"/>
    <mergeCell ref="F58:G58"/>
    <mergeCell ref="I58:K58"/>
    <mergeCell ref="A20:H20"/>
    <mergeCell ref="A53:O53"/>
    <mergeCell ref="J3:O3"/>
    <mergeCell ref="K9:M9"/>
    <mergeCell ref="N9:O9"/>
    <mergeCell ref="K7:O7"/>
    <mergeCell ref="A12:O12"/>
    <mergeCell ref="A13:J13"/>
    <mergeCell ref="A14:J14"/>
    <mergeCell ref="A16:J16"/>
  </mergeCells>
  <printOptions horizontalCentered="1"/>
  <pageMargins left="0.03937007874015748" right="0" top="0.03937007874015748" bottom="0.03937007874015748" header="0.15748031496062992" footer="0.1968503937007874"/>
  <pageSetup fitToHeight="2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tabSelected="1" workbookViewId="0" topLeftCell="A67">
      <selection activeCell="A92" sqref="A92:A95"/>
    </sheetView>
  </sheetViews>
  <sheetFormatPr defaultColWidth="9.00390625" defaultRowHeight="12.75"/>
  <cols>
    <col min="1" max="1" width="68.00390625" style="75" customWidth="1"/>
    <col min="2" max="2" width="6.625" style="75" customWidth="1"/>
    <col min="3" max="3" width="16.125" style="193" customWidth="1"/>
    <col min="4" max="4" width="12.625" style="193" customWidth="1"/>
    <col min="5" max="5" width="12.75390625" style="75" customWidth="1"/>
    <col min="6" max="7" width="12.125" style="75" customWidth="1"/>
    <col min="8" max="8" width="10.75390625" style="75" customWidth="1"/>
    <col min="9" max="9" width="11.75390625" style="193" customWidth="1"/>
    <col min="10" max="10" width="12.125" style="75" customWidth="1"/>
    <col min="11" max="11" width="10.375" style="75" customWidth="1"/>
    <col min="12" max="13" width="10.625" style="75" customWidth="1"/>
    <col min="14" max="14" width="12.125" style="194" customWidth="1"/>
    <col min="15" max="16" width="8.875" style="75" customWidth="1"/>
    <col min="17" max="16384" width="9.125" style="75" customWidth="1"/>
  </cols>
  <sheetData>
    <row r="1" spans="1:16" ht="21.75" customHeight="1">
      <c r="A1" s="284" t="s">
        <v>214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</row>
    <row r="2" spans="1:16" ht="21.75" customHeight="1">
      <c r="A2" s="284" t="s">
        <v>227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</row>
    <row r="3" spans="1:16" ht="21.75" customHeight="1">
      <c r="A3" s="284" t="s">
        <v>43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</row>
    <row r="4" spans="1:16" s="127" customFormat="1" ht="15.75">
      <c r="A4" s="285" t="s">
        <v>168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</row>
    <row r="5" spans="1:16" ht="12.75" customHeight="1">
      <c r="A5" s="129" t="s">
        <v>7</v>
      </c>
      <c r="B5" s="130"/>
      <c r="C5" s="131"/>
      <c r="D5" s="131"/>
      <c r="E5" s="130"/>
      <c r="F5" s="130"/>
      <c r="G5" s="130"/>
      <c r="H5" s="130"/>
      <c r="I5" s="131"/>
      <c r="J5" s="130"/>
      <c r="K5" s="130"/>
      <c r="L5" s="130"/>
      <c r="M5" s="130"/>
      <c r="N5" s="132"/>
      <c r="O5" s="130"/>
      <c r="P5" s="130"/>
    </row>
    <row r="6" spans="1:16" s="64" customFormat="1" ht="15.75">
      <c r="A6" s="133" t="s">
        <v>31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</row>
    <row r="7" spans="1:16" ht="12.75" customHeight="1">
      <c r="A7" s="129" t="s">
        <v>8</v>
      </c>
      <c r="B7" s="130"/>
      <c r="C7" s="131"/>
      <c r="D7" s="131"/>
      <c r="E7" s="130"/>
      <c r="F7" s="130"/>
      <c r="G7" s="130"/>
      <c r="H7" s="130"/>
      <c r="I7" s="131"/>
      <c r="J7" s="130"/>
      <c r="K7" s="130"/>
      <c r="L7" s="130"/>
      <c r="M7" s="130"/>
      <c r="N7" s="132"/>
      <c r="O7" s="130"/>
      <c r="P7" s="130"/>
    </row>
    <row r="8" spans="1:16" s="114" customFormat="1" ht="19.5" customHeight="1">
      <c r="A8" s="133" t="s">
        <v>215</v>
      </c>
      <c r="B8" s="133"/>
      <c r="C8" s="134"/>
      <c r="D8" s="134"/>
      <c r="E8" s="67" t="s">
        <v>30</v>
      </c>
      <c r="F8" s="133"/>
      <c r="G8" s="133"/>
      <c r="H8" s="133"/>
      <c r="I8" s="134"/>
      <c r="J8" s="133"/>
      <c r="K8" s="133"/>
      <c r="L8" s="133"/>
      <c r="M8" s="133"/>
      <c r="N8" s="135"/>
      <c r="O8" s="133"/>
      <c r="P8" s="133"/>
    </row>
    <row r="9" spans="1:16" s="114" customFormat="1" ht="19.5" customHeight="1">
      <c r="A9" s="136" t="s">
        <v>216</v>
      </c>
      <c r="B9" s="136"/>
      <c r="C9" s="137"/>
      <c r="D9" s="137"/>
      <c r="E9" s="136" t="s">
        <v>37</v>
      </c>
      <c r="F9" s="136"/>
      <c r="G9" s="136"/>
      <c r="H9" s="136"/>
      <c r="I9" s="137"/>
      <c r="J9" s="136"/>
      <c r="K9" s="136"/>
      <c r="L9" s="136"/>
      <c r="M9" s="136"/>
      <c r="N9" s="138"/>
      <c r="O9" s="136"/>
      <c r="P9" s="136"/>
    </row>
    <row r="10" spans="1:16" s="114" customFormat="1" ht="19.5" customHeight="1">
      <c r="A10" s="136" t="s">
        <v>217</v>
      </c>
      <c r="B10" s="136"/>
      <c r="C10" s="137"/>
      <c r="D10" s="137"/>
      <c r="E10" s="136"/>
      <c r="F10" s="136"/>
      <c r="G10" s="136"/>
      <c r="H10" s="136"/>
      <c r="I10" s="137"/>
      <c r="J10" s="136"/>
      <c r="K10" s="136"/>
      <c r="L10" s="136"/>
      <c r="M10" s="136"/>
      <c r="N10" s="138"/>
      <c r="O10" s="136"/>
      <c r="P10" s="136"/>
    </row>
    <row r="11" spans="1:16" s="116" customFormat="1" ht="63" customHeight="1">
      <c r="A11" s="275" t="s">
        <v>276</v>
      </c>
      <c r="B11" s="275"/>
      <c r="C11" s="275"/>
      <c r="D11" s="275"/>
      <c r="E11" s="200" t="s">
        <v>218</v>
      </c>
      <c r="F11" s="139" t="s">
        <v>228</v>
      </c>
      <c r="G11" s="133"/>
      <c r="H11" s="133"/>
      <c r="I11" s="134"/>
      <c r="J11" s="133"/>
      <c r="K11" s="133"/>
      <c r="L11" s="133"/>
      <c r="M11" s="133"/>
      <c r="N11" s="135"/>
      <c r="O11" s="133"/>
      <c r="P11" s="133"/>
    </row>
    <row r="12" spans="1:16" s="115" customFormat="1" ht="15.75">
      <c r="A12" s="140"/>
      <c r="B12" s="141"/>
      <c r="C12" s="142"/>
      <c r="D12" s="143"/>
      <c r="E12" s="143"/>
      <c r="F12" s="143"/>
      <c r="G12" s="143"/>
      <c r="H12" s="144"/>
      <c r="I12" s="145"/>
      <c r="J12" s="144"/>
      <c r="K12" s="144"/>
      <c r="L12" s="144"/>
      <c r="M12" s="144"/>
      <c r="N12" s="146"/>
      <c r="O12" s="144"/>
      <c r="P12" s="144"/>
    </row>
    <row r="13" spans="1:16" s="117" customFormat="1" ht="12" customHeight="1">
      <c r="A13" s="276" t="s">
        <v>229</v>
      </c>
      <c r="B13" s="278" t="s">
        <v>230</v>
      </c>
      <c r="C13" s="280" t="s">
        <v>219</v>
      </c>
      <c r="D13" s="282" t="s">
        <v>231</v>
      </c>
      <c r="E13" s="283"/>
      <c r="F13" s="283"/>
      <c r="G13" s="283"/>
      <c r="H13" s="283"/>
      <c r="I13" s="282" t="s">
        <v>232</v>
      </c>
      <c r="J13" s="292"/>
      <c r="K13" s="292"/>
      <c r="L13" s="292"/>
      <c r="M13" s="292"/>
      <c r="N13" s="286" t="s">
        <v>233</v>
      </c>
      <c r="O13" s="286"/>
      <c r="P13" s="287"/>
    </row>
    <row r="14" spans="1:16" s="117" customFormat="1" ht="12.75">
      <c r="A14" s="277"/>
      <c r="B14" s="279"/>
      <c r="C14" s="281"/>
      <c r="D14" s="283"/>
      <c r="E14" s="283"/>
      <c r="F14" s="283"/>
      <c r="G14" s="283"/>
      <c r="H14" s="283"/>
      <c r="I14" s="292"/>
      <c r="J14" s="292"/>
      <c r="K14" s="292"/>
      <c r="L14" s="292"/>
      <c r="M14" s="292"/>
      <c r="N14" s="288" t="s">
        <v>234</v>
      </c>
      <c r="O14" s="288"/>
      <c r="P14" s="289"/>
    </row>
    <row r="15" spans="1:16" s="117" customFormat="1" ht="15.75" customHeight="1">
      <c r="A15" s="277"/>
      <c r="B15" s="279"/>
      <c r="C15" s="281"/>
      <c r="D15" s="290" t="s">
        <v>220</v>
      </c>
      <c r="E15" s="291" t="s">
        <v>235</v>
      </c>
      <c r="F15" s="291"/>
      <c r="G15" s="291"/>
      <c r="H15" s="291"/>
      <c r="I15" s="290" t="s">
        <v>220</v>
      </c>
      <c r="J15" s="291" t="s">
        <v>235</v>
      </c>
      <c r="K15" s="291"/>
      <c r="L15" s="291"/>
      <c r="M15" s="291"/>
      <c r="N15" s="289"/>
      <c r="O15" s="289"/>
      <c r="P15" s="289"/>
    </row>
    <row r="16" spans="1:16" s="116" customFormat="1" ht="12.75" customHeight="1">
      <c r="A16" s="277"/>
      <c r="B16" s="279"/>
      <c r="C16" s="281"/>
      <c r="D16" s="280"/>
      <c r="E16" s="147">
        <v>25010100</v>
      </c>
      <c r="F16" s="147">
        <v>25010200</v>
      </c>
      <c r="G16" s="147">
        <v>25010300</v>
      </c>
      <c r="H16" s="147">
        <v>25010400</v>
      </c>
      <c r="I16" s="280"/>
      <c r="J16" s="147">
        <v>25020100</v>
      </c>
      <c r="K16" s="147">
        <v>25020200</v>
      </c>
      <c r="L16" s="147">
        <v>25020300</v>
      </c>
      <c r="M16" s="147">
        <v>25020400</v>
      </c>
      <c r="N16" s="148"/>
      <c r="O16" s="149"/>
      <c r="P16" s="149"/>
    </row>
    <row r="17" spans="1:16" s="118" customFormat="1" ht="12">
      <c r="A17" s="150">
        <v>1</v>
      </c>
      <c r="B17" s="150">
        <v>2</v>
      </c>
      <c r="C17" s="150">
        <v>3</v>
      </c>
      <c r="D17" s="150">
        <v>4</v>
      </c>
      <c r="E17" s="150">
        <v>5</v>
      </c>
      <c r="F17" s="150">
        <v>6</v>
      </c>
      <c r="G17" s="150">
        <v>7</v>
      </c>
      <c r="H17" s="150">
        <v>8</v>
      </c>
      <c r="I17" s="150">
        <v>9</v>
      </c>
      <c r="J17" s="150">
        <v>10</v>
      </c>
      <c r="K17" s="150">
        <v>11</v>
      </c>
      <c r="L17" s="150">
        <v>12</v>
      </c>
      <c r="M17" s="150">
        <v>13</v>
      </c>
      <c r="N17" s="150">
        <v>14</v>
      </c>
      <c r="O17" s="151">
        <v>15</v>
      </c>
      <c r="P17" s="151">
        <v>16</v>
      </c>
    </row>
    <row r="18" spans="1:16" s="119" customFormat="1" ht="14.25" customHeight="1">
      <c r="A18" s="152" t="s">
        <v>236</v>
      </c>
      <c r="B18" s="153" t="s">
        <v>221</v>
      </c>
      <c r="C18" s="154">
        <f aca="true" t="shared" si="0" ref="C18:P18">C21</f>
        <v>38880</v>
      </c>
      <c r="D18" s="154">
        <f t="shared" si="0"/>
        <v>38880</v>
      </c>
      <c r="E18" s="154">
        <f t="shared" si="0"/>
        <v>0</v>
      </c>
      <c r="F18" s="154">
        <f t="shared" si="0"/>
        <v>0</v>
      </c>
      <c r="G18" s="154">
        <f t="shared" si="0"/>
        <v>38880</v>
      </c>
      <c r="H18" s="154">
        <f t="shared" si="0"/>
        <v>0</v>
      </c>
      <c r="I18" s="154">
        <f t="shared" si="0"/>
        <v>0</v>
      </c>
      <c r="J18" s="154">
        <f t="shared" si="0"/>
        <v>0</v>
      </c>
      <c r="K18" s="154">
        <f t="shared" si="0"/>
        <v>0</v>
      </c>
      <c r="L18" s="154">
        <f t="shared" si="0"/>
        <v>0</v>
      </c>
      <c r="M18" s="154">
        <f t="shared" si="0"/>
        <v>0</v>
      </c>
      <c r="N18" s="154">
        <f t="shared" si="0"/>
        <v>0</v>
      </c>
      <c r="O18" s="154">
        <f t="shared" si="0"/>
        <v>0</v>
      </c>
      <c r="P18" s="154">
        <f t="shared" si="0"/>
        <v>0</v>
      </c>
    </row>
    <row r="19" spans="1:16" s="121" customFormat="1" ht="14.25" customHeight="1">
      <c r="A19" s="155" t="s">
        <v>237</v>
      </c>
      <c r="B19" s="120" t="s">
        <v>221</v>
      </c>
      <c r="C19" s="156">
        <f aca="true" t="shared" si="1" ref="C19:P19">C18</f>
        <v>38880</v>
      </c>
      <c r="D19" s="156">
        <f t="shared" si="1"/>
        <v>38880</v>
      </c>
      <c r="E19" s="156">
        <f t="shared" si="1"/>
        <v>0</v>
      </c>
      <c r="F19" s="156">
        <f t="shared" si="1"/>
        <v>0</v>
      </c>
      <c r="G19" s="156">
        <f t="shared" si="1"/>
        <v>38880</v>
      </c>
      <c r="H19" s="156">
        <f t="shared" si="1"/>
        <v>0</v>
      </c>
      <c r="I19" s="156">
        <f t="shared" si="1"/>
        <v>0</v>
      </c>
      <c r="J19" s="156">
        <f t="shared" si="1"/>
        <v>0</v>
      </c>
      <c r="K19" s="156">
        <f t="shared" si="1"/>
        <v>0</v>
      </c>
      <c r="L19" s="156">
        <f t="shared" si="1"/>
        <v>0</v>
      </c>
      <c r="M19" s="156">
        <f t="shared" si="1"/>
        <v>0</v>
      </c>
      <c r="N19" s="156">
        <f t="shared" si="1"/>
        <v>0</v>
      </c>
      <c r="O19" s="156">
        <f t="shared" si="1"/>
        <v>0</v>
      </c>
      <c r="P19" s="156">
        <f t="shared" si="1"/>
        <v>0</v>
      </c>
    </row>
    <row r="20" spans="1:16" s="121" customFormat="1" ht="14.25" customHeight="1">
      <c r="A20" s="155" t="s">
        <v>238</v>
      </c>
      <c r="B20" s="120"/>
      <c r="C20" s="157"/>
      <c r="D20" s="157"/>
      <c r="E20" s="158" t="s">
        <v>221</v>
      </c>
      <c r="F20" s="158" t="s">
        <v>221</v>
      </c>
      <c r="G20" s="158" t="s">
        <v>221</v>
      </c>
      <c r="H20" s="158" t="s">
        <v>221</v>
      </c>
      <c r="I20" s="158"/>
      <c r="J20" s="158" t="s">
        <v>221</v>
      </c>
      <c r="K20" s="158" t="s">
        <v>221</v>
      </c>
      <c r="L20" s="158" t="s">
        <v>221</v>
      </c>
      <c r="M20" s="158" t="s">
        <v>221</v>
      </c>
      <c r="N20" s="157"/>
      <c r="O20" s="157"/>
      <c r="P20" s="157"/>
    </row>
    <row r="21" spans="1:16" s="121" customFormat="1" ht="15">
      <c r="A21" s="155" t="s">
        <v>239</v>
      </c>
      <c r="B21" s="120" t="s">
        <v>221</v>
      </c>
      <c r="C21" s="159">
        <f aca="true" t="shared" si="2" ref="C21:P21">C22+C57</f>
        <v>38880</v>
      </c>
      <c r="D21" s="159">
        <f t="shared" si="2"/>
        <v>38880</v>
      </c>
      <c r="E21" s="159">
        <f t="shared" si="2"/>
        <v>0</v>
      </c>
      <c r="F21" s="159">
        <f t="shared" si="2"/>
        <v>0</v>
      </c>
      <c r="G21" s="159">
        <f t="shared" si="2"/>
        <v>38880</v>
      </c>
      <c r="H21" s="159">
        <f t="shared" si="2"/>
        <v>0</v>
      </c>
      <c r="I21" s="159">
        <f t="shared" si="2"/>
        <v>0</v>
      </c>
      <c r="J21" s="159">
        <f t="shared" si="2"/>
        <v>0</v>
      </c>
      <c r="K21" s="159">
        <f t="shared" si="2"/>
        <v>0</v>
      </c>
      <c r="L21" s="159">
        <f t="shared" si="2"/>
        <v>0</v>
      </c>
      <c r="M21" s="159">
        <f t="shared" si="2"/>
        <v>0</v>
      </c>
      <c r="N21" s="159">
        <f t="shared" si="2"/>
        <v>0</v>
      </c>
      <c r="O21" s="159">
        <f t="shared" si="2"/>
        <v>0</v>
      </c>
      <c r="P21" s="159">
        <f t="shared" si="2"/>
        <v>0</v>
      </c>
    </row>
    <row r="22" spans="1:16" s="122" customFormat="1" ht="15">
      <c r="A22" s="160" t="s">
        <v>222</v>
      </c>
      <c r="B22" s="161" t="s">
        <v>223</v>
      </c>
      <c r="C22" s="159">
        <f aca="true" t="shared" si="3" ref="C22:P22">C23+C28+C45+C48+C52+C56</f>
        <v>38880</v>
      </c>
      <c r="D22" s="159">
        <f t="shared" si="3"/>
        <v>38880</v>
      </c>
      <c r="E22" s="159">
        <f t="shared" si="3"/>
        <v>0</v>
      </c>
      <c r="F22" s="159">
        <f t="shared" si="3"/>
        <v>0</v>
      </c>
      <c r="G22" s="159">
        <f t="shared" si="3"/>
        <v>38880</v>
      </c>
      <c r="H22" s="159">
        <f t="shared" si="3"/>
        <v>0</v>
      </c>
      <c r="I22" s="159">
        <f t="shared" si="3"/>
        <v>0</v>
      </c>
      <c r="J22" s="159">
        <f t="shared" si="3"/>
        <v>0</v>
      </c>
      <c r="K22" s="159">
        <f t="shared" si="3"/>
        <v>0</v>
      </c>
      <c r="L22" s="159">
        <f t="shared" si="3"/>
        <v>0</v>
      </c>
      <c r="M22" s="159">
        <f t="shared" si="3"/>
        <v>0</v>
      </c>
      <c r="N22" s="159">
        <f t="shared" si="3"/>
        <v>0</v>
      </c>
      <c r="O22" s="159">
        <f t="shared" si="3"/>
        <v>0</v>
      </c>
      <c r="P22" s="159">
        <f t="shared" si="3"/>
        <v>0</v>
      </c>
    </row>
    <row r="23" spans="1:16" s="122" customFormat="1" ht="15" customHeight="1">
      <c r="A23" s="162" t="s">
        <v>224</v>
      </c>
      <c r="B23" s="163" t="s">
        <v>225</v>
      </c>
      <c r="C23" s="159">
        <f aca="true" t="shared" si="4" ref="C23:P23">C24+C27</f>
        <v>0</v>
      </c>
      <c r="D23" s="159">
        <f t="shared" si="4"/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159">
        <f t="shared" si="4"/>
        <v>0</v>
      </c>
      <c r="M23" s="159">
        <f t="shared" si="4"/>
        <v>0</v>
      </c>
      <c r="N23" s="159">
        <f t="shared" si="4"/>
        <v>0</v>
      </c>
      <c r="O23" s="159">
        <f t="shared" si="4"/>
        <v>0</v>
      </c>
      <c r="P23" s="159">
        <f t="shared" si="4"/>
        <v>0</v>
      </c>
    </row>
    <row r="24" spans="1:16" s="123" customFormat="1" ht="15">
      <c r="A24" s="164" t="s">
        <v>190</v>
      </c>
      <c r="B24" s="165">
        <v>2110</v>
      </c>
      <c r="C24" s="166">
        <f aca="true" t="shared" si="5" ref="C24:P24">C25+C26</f>
        <v>0</v>
      </c>
      <c r="D24" s="159">
        <f t="shared" si="5"/>
        <v>0</v>
      </c>
      <c r="E24" s="156">
        <f t="shared" si="5"/>
        <v>0</v>
      </c>
      <c r="F24" s="156">
        <f t="shared" si="5"/>
        <v>0</v>
      </c>
      <c r="G24" s="156">
        <f t="shared" si="5"/>
        <v>0</v>
      </c>
      <c r="H24" s="156">
        <f t="shared" si="5"/>
        <v>0</v>
      </c>
      <c r="I24" s="159">
        <f t="shared" si="5"/>
        <v>0</v>
      </c>
      <c r="J24" s="156">
        <f t="shared" si="5"/>
        <v>0</v>
      </c>
      <c r="K24" s="156">
        <f t="shared" si="5"/>
        <v>0</v>
      </c>
      <c r="L24" s="156">
        <f t="shared" si="5"/>
        <v>0</v>
      </c>
      <c r="M24" s="156">
        <f t="shared" si="5"/>
        <v>0</v>
      </c>
      <c r="N24" s="156">
        <f t="shared" si="5"/>
        <v>0</v>
      </c>
      <c r="O24" s="156">
        <f t="shared" si="5"/>
        <v>0</v>
      </c>
      <c r="P24" s="156">
        <f t="shared" si="5"/>
        <v>0</v>
      </c>
    </row>
    <row r="25" spans="1:16" s="121" customFormat="1" ht="15">
      <c r="A25" s="167" t="s">
        <v>65</v>
      </c>
      <c r="B25" s="168">
        <v>2111</v>
      </c>
      <c r="C25" s="169">
        <f>D25+I25+N25+P25</f>
        <v>0</v>
      </c>
      <c r="D25" s="170">
        <f>SUM(E25:H25)</f>
        <v>0</v>
      </c>
      <c r="E25" s="171"/>
      <c r="F25" s="171"/>
      <c r="G25" s="171"/>
      <c r="H25" s="171"/>
      <c r="I25" s="170">
        <f>SUM(J25:M25)</f>
        <v>0</v>
      </c>
      <c r="J25" s="171"/>
      <c r="K25" s="171"/>
      <c r="L25" s="171"/>
      <c r="M25" s="171"/>
      <c r="N25" s="171"/>
      <c r="O25" s="171"/>
      <c r="P25" s="171"/>
    </row>
    <row r="26" spans="1:16" s="121" customFormat="1" ht="15">
      <c r="A26" s="167" t="s">
        <v>67</v>
      </c>
      <c r="B26" s="168">
        <v>2112</v>
      </c>
      <c r="C26" s="169">
        <f>D26+I26+N26+P26</f>
        <v>0</v>
      </c>
      <c r="D26" s="170">
        <f>SUM(E26:H26)</f>
        <v>0</v>
      </c>
      <c r="E26" s="171"/>
      <c r="F26" s="171"/>
      <c r="G26" s="171"/>
      <c r="H26" s="171"/>
      <c r="I26" s="170">
        <f>SUM(J26:M26)</f>
        <v>0</v>
      </c>
      <c r="J26" s="171"/>
      <c r="K26" s="171"/>
      <c r="L26" s="171"/>
      <c r="M26" s="171"/>
      <c r="N26" s="171"/>
      <c r="O26" s="171"/>
      <c r="P26" s="171"/>
    </row>
    <row r="27" spans="1:16" s="124" customFormat="1" ht="15">
      <c r="A27" s="164" t="s">
        <v>240</v>
      </c>
      <c r="B27" s="165">
        <v>2120</v>
      </c>
      <c r="C27" s="166">
        <f>D27+I27+N27+P27</f>
        <v>0</v>
      </c>
      <c r="D27" s="159">
        <f>SUM(E27:H27)</f>
        <v>0</v>
      </c>
      <c r="E27" s="156"/>
      <c r="F27" s="156"/>
      <c r="G27" s="156"/>
      <c r="H27" s="156"/>
      <c r="I27" s="159">
        <f>SUM(J27:M27)</f>
        <v>0</v>
      </c>
      <c r="J27" s="156"/>
      <c r="K27" s="156"/>
      <c r="L27" s="156"/>
      <c r="M27" s="156"/>
      <c r="N27" s="156"/>
      <c r="O27" s="156"/>
      <c r="P27" s="156"/>
    </row>
    <row r="28" spans="1:16" s="123" customFormat="1" ht="15">
      <c r="A28" s="164" t="s">
        <v>255</v>
      </c>
      <c r="B28" s="165">
        <v>2200</v>
      </c>
      <c r="C28" s="166">
        <f aca="true" t="shared" si="6" ref="C28:P28">C29+C30+C31+C32+C33+C34+C35+C42</f>
        <v>38500</v>
      </c>
      <c r="D28" s="159">
        <f t="shared" si="6"/>
        <v>38500</v>
      </c>
      <c r="E28" s="159">
        <f t="shared" si="6"/>
        <v>0</v>
      </c>
      <c r="F28" s="159">
        <f t="shared" si="6"/>
        <v>0</v>
      </c>
      <c r="G28" s="159">
        <f t="shared" si="6"/>
        <v>38500</v>
      </c>
      <c r="H28" s="159">
        <f t="shared" si="6"/>
        <v>0</v>
      </c>
      <c r="I28" s="159">
        <f t="shared" si="6"/>
        <v>0</v>
      </c>
      <c r="J28" s="159">
        <f t="shared" si="6"/>
        <v>0</v>
      </c>
      <c r="K28" s="159">
        <f t="shared" si="6"/>
        <v>0</v>
      </c>
      <c r="L28" s="159">
        <f t="shared" si="6"/>
        <v>0</v>
      </c>
      <c r="M28" s="159">
        <f t="shared" si="6"/>
        <v>0</v>
      </c>
      <c r="N28" s="159">
        <f t="shared" si="6"/>
        <v>0</v>
      </c>
      <c r="O28" s="159">
        <f t="shared" si="6"/>
        <v>0</v>
      </c>
      <c r="P28" s="159">
        <f t="shared" si="6"/>
        <v>0</v>
      </c>
    </row>
    <row r="29" spans="1:16" s="122" customFormat="1" ht="15">
      <c r="A29" s="172" t="s">
        <v>28</v>
      </c>
      <c r="B29" s="158">
        <v>2210</v>
      </c>
      <c r="C29" s="166">
        <f aca="true" t="shared" si="7" ref="C29:C34">D29+I29+N29+P29</f>
        <v>21000</v>
      </c>
      <c r="D29" s="159">
        <f aca="true" t="shared" si="8" ref="D29:D34">SUM(E29:H29)</f>
        <v>21000</v>
      </c>
      <c r="E29" s="156"/>
      <c r="F29" s="156"/>
      <c r="G29" s="156">
        <v>21000</v>
      </c>
      <c r="H29" s="156"/>
      <c r="I29" s="159">
        <f aca="true" t="shared" si="9" ref="I29:I34">SUM(J29:M29)</f>
        <v>0</v>
      </c>
      <c r="J29" s="156"/>
      <c r="K29" s="156"/>
      <c r="L29" s="156"/>
      <c r="M29" s="156"/>
      <c r="N29" s="156"/>
      <c r="O29" s="156"/>
      <c r="P29" s="156"/>
    </row>
    <row r="30" spans="1:16" s="124" customFormat="1" ht="15">
      <c r="A30" s="172" t="s">
        <v>71</v>
      </c>
      <c r="B30" s="158">
        <v>2220</v>
      </c>
      <c r="C30" s="166">
        <f t="shared" si="7"/>
        <v>0</v>
      </c>
      <c r="D30" s="159">
        <f t="shared" si="8"/>
        <v>0</v>
      </c>
      <c r="E30" s="156"/>
      <c r="F30" s="156"/>
      <c r="G30" s="156"/>
      <c r="H30" s="156"/>
      <c r="I30" s="159">
        <f t="shared" si="9"/>
        <v>0</v>
      </c>
      <c r="J30" s="156"/>
      <c r="K30" s="156"/>
      <c r="L30" s="156"/>
      <c r="M30" s="156"/>
      <c r="N30" s="156"/>
      <c r="O30" s="156"/>
      <c r="P30" s="156"/>
    </row>
    <row r="31" spans="1:16" s="124" customFormat="1" ht="15">
      <c r="A31" s="172" t="s">
        <v>73</v>
      </c>
      <c r="B31" s="158">
        <v>2230</v>
      </c>
      <c r="C31" s="166">
        <f t="shared" si="7"/>
        <v>0</v>
      </c>
      <c r="D31" s="159">
        <f t="shared" si="8"/>
        <v>0</v>
      </c>
      <c r="E31" s="156"/>
      <c r="F31" s="156"/>
      <c r="G31" s="156"/>
      <c r="H31" s="156"/>
      <c r="I31" s="159">
        <f t="shared" si="9"/>
        <v>0</v>
      </c>
      <c r="J31" s="156"/>
      <c r="K31" s="156"/>
      <c r="L31" s="156"/>
      <c r="M31" s="156"/>
      <c r="N31" s="156"/>
      <c r="O31" s="156"/>
      <c r="P31" s="156"/>
    </row>
    <row r="32" spans="1:16" s="124" customFormat="1" ht="15">
      <c r="A32" s="172" t="s">
        <v>11</v>
      </c>
      <c r="B32" s="158">
        <v>2240</v>
      </c>
      <c r="C32" s="166">
        <f t="shared" si="7"/>
        <v>15500</v>
      </c>
      <c r="D32" s="159">
        <f t="shared" si="8"/>
        <v>15500</v>
      </c>
      <c r="E32" s="156"/>
      <c r="F32" s="156"/>
      <c r="G32" s="156">
        <v>15500</v>
      </c>
      <c r="H32" s="156"/>
      <c r="I32" s="159">
        <f t="shared" si="9"/>
        <v>0</v>
      </c>
      <c r="J32" s="156"/>
      <c r="K32" s="156"/>
      <c r="L32" s="156"/>
      <c r="M32" s="156"/>
      <c r="N32" s="156"/>
      <c r="O32" s="156"/>
      <c r="P32" s="156"/>
    </row>
    <row r="33" spans="1:16" s="124" customFormat="1" ht="15">
      <c r="A33" s="172" t="s">
        <v>75</v>
      </c>
      <c r="B33" s="158">
        <v>2250</v>
      </c>
      <c r="C33" s="166">
        <f t="shared" si="7"/>
        <v>0</v>
      </c>
      <c r="D33" s="159">
        <f t="shared" si="8"/>
        <v>0</v>
      </c>
      <c r="E33" s="156"/>
      <c r="F33" s="156"/>
      <c r="G33" s="156"/>
      <c r="H33" s="156"/>
      <c r="I33" s="159">
        <f t="shared" si="9"/>
        <v>0</v>
      </c>
      <c r="J33" s="156"/>
      <c r="K33" s="156"/>
      <c r="L33" s="156"/>
      <c r="M33" s="156"/>
      <c r="N33" s="156"/>
      <c r="O33" s="156"/>
      <c r="P33" s="156"/>
    </row>
    <row r="34" spans="1:16" s="124" customFormat="1" ht="15">
      <c r="A34" s="172" t="s">
        <v>241</v>
      </c>
      <c r="B34" s="158">
        <v>2260</v>
      </c>
      <c r="C34" s="166">
        <f t="shared" si="7"/>
        <v>0</v>
      </c>
      <c r="D34" s="159">
        <f t="shared" si="8"/>
        <v>0</v>
      </c>
      <c r="E34" s="156"/>
      <c r="F34" s="156"/>
      <c r="G34" s="156"/>
      <c r="H34" s="156"/>
      <c r="I34" s="159">
        <f t="shared" si="9"/>
        <v>0</v>
      </c>
      <c r="J34" s="156"/>
      <c r="K34" s="156"/>
      <c r="L34" s="156"/>
      <c r="M34" s="156"/>
      <c r="N34" s="156"/>
      <c r="O34" s="156"/>
      <c r="P34" s="156"/>
    </row>
    <row r="35" spans="1:16" s="122" customFormat="1" ht="15">
      <c r="A35" s="172" t="s">
        <v>76</v>
      </c>
      <c r="B35" s="158">
        <v>2270</v>
      </c>
      <c r="C35" s="166">
        <f aca="true" t="shared" si="10" ref="C35:P35">C36+C37+C38+C39+C40</f>
        <v>0</v>
      </c>
      <c r="D35" s="159">
        <f t="shared" si="10"/>
        <v>0</v>
      </c>
      <c r="E35" s="156">
        <f t="shared" si="10"/>
        <v>0</v>
      </c>
      <c r="F35" s="156">
        <f t="shared" si="10"/>
        <v>0</v>
      </c>
      <c r="G35" s="156">
        <f t="shared" si="10"/>
        <v>0</v>
      </c>
      <c r="H35" s="156">
        <f t="shared" si="10"/>
        <v>0</v>
      </c>
      <c r="I35" s="159">
        <f t="shared" si="10"/>
        <v>0</v>
      </c>
      <c r="J35" s="156">
        <f t="shared" si="10"/>
        <v>0</v>
      </c>
      <c r="K35" s="156">
        <f t="shared" si="10"/>
        <v>0</v>
      </c>
      <c r="L35" s="156">
        <f t="shared" si="10"/>
        <v>0</v>
      </c>
      <c r="M35" s="156">
        <f t="shared" si="10"/>
        <v>0</v>
      </c>
      <c r="N35" s="156">
        <f t="shared" si="10"/>
        <v>0</v>
      </c>
      <c r="O35" s="156">
        <f t="shared" si="10"/>
        <v>0</v>
      </c>
      <c r="P35" s="156">
        <f t="shared" si="10"/>
        <v>0</v>
      </c>
    </row>
    <row r="36" spans="1:16" s="119" customFormat="1" ht="15">
      <c r="A36" s="167" t="s">
        <v>78</v>
      </c>
      <c r="B36" s="168">
        <v>2271</v>
      </c>
      <c r="C36" s="169">
        <f>D36+I36+N36+P36</f>
        <v>0</v>
      </c>
      <c r="D36" s="170">
        <f>SUM(E36:H36)</f>
        <v>0</v>
      </c>
      <c r="E36" s="171"/>
      <c r="F36" s="171"/>
      <c r="G36" s="171"/>
      <c r="H36" s="171"/>
      <c r="I36" s="170">
        <f>SUM(J36:M36)</f>
        <v>0</v>
      </c>
      <c r="J36" s="171"/>
      <c r="K36" s="171"/>
      <c r="L36" s="171"/>
      <c r="M36" s="171"/>
      <c r="N36" s="171"/>
      <c r="O36" s="171"/>
      <c r="P36" s="171"/>
    </row>
    <row r="37" spans="1:16" s="122" customFormat="1" ht="15">
      <c r="A37" s="167" t="s">
        <v>79</v>
      </c>
      <c r="B37" s="168">
        <v>2272</v>
      </c>
      <c r="C37" s="169">
        <f>D37+I37+N37+P37</f>
        <v>0</v>
      </c>
      <c r="D37" s="170">
        <f>SUM(E37:H37)</f>
        <v>0</v>
      </c>
      <c r="E37" s="171"/>
      <c r="F37" s="171"/>
      <c r="G37" s="171"/>
      <c r="H37" s="171"/>
      <c r="I37" s="170">
        <f>SUM(J37:M37)</f>
        <v>0</v>
      </c>
      <c r="J37" s="171"/>
      <c r="K37" s="171"/>
      <c r="L37" s="171"/>
      <c r="M37" s="171"/>
      <c r="N37" s="171"/>
      <c r="O37" s="171"/>
      <c r="P37" s="171"/>
    </row>
    <row r="38" spans="1:16" s="124" customFormat="1" ht="15">
      <c r="A38" s="167" t="s">
        <v>80</v>
      </c>
      <c r="B38" s="168">
        <v>2273</v>
      </c>
      <c r="C38" s="169">
        <f>D38+I38+N38+P38</f>
        <v>0</v>
      </c>
      <c r="D38" s="170">
        <f>SUM(E38:H38)</f>
        <v>0</v>
      </c>
      <c r="E38" s="171"/>
      <c r="F38" s="171"/>
      <c r="G38" s="171"/>
      <c r="H38" s="171"/>
      <c r="I38" s="170">
        <f>SUM(J38:M38)</f>
        <v>0</v>
      </c>
      <c r="J38" s="171"/>
      <c r="K38" s="171"/>
      <c r="L38" s="171"/>
      <c r="M38" s="171"/>
      <c r="N38" s="171"/>
      <c r="O38" s="171"/>
      <c r="P38" s="171"/>
    </row>
    <row r="39" spans="1:16" s="124" customFormat="1" ht="15">
      <c r="A39" s="167" t="s">
        <v>81</v>
      </c>
      <c r="B39" s="168">
        <v>2274</v>
      </c>
      <c r="C39" s="169">
        <f>D39+I39+N39+P39</f>
        <v>0</v>
      </c>
      <c r="D39" s="170">
        <f>SUM(E39:H39)</f>
        <v>0</v>
      </c>
      <c r="E39" s="171"/>
      <c r="F39" s="171"/>
      <c r="G39" s="171"/>
      <c r="H39" s="171"/>
      <c r="I39" s="170">
        <f>SUM(J39:M39)</f>
        <v>0</v>
      </c>
      <c r="J39" s="171"/>
      <c r="K39" s="171"/>
      <c r="L39" s="171"/>
      <c r="M39" s="171"/>
      <c r="N39" s="171"/>
      <c r="O39" s="171"/>
      <c r="P39" s="171"/>
    </row>
    <row r="40" spans="1:16" s="121" customFormat="1" ht="15">
      <c r="A40" s="167" t="s">
        <v>83</v>
      </c>
      <c r="B40" s="168">
        <v>2275</v>
      </c>
      <c r="C40" s="169">
        <f>D40+I40+N40+P40</f>
        <v>0</v>
      </c>
      <c r="D40" s="170">
        <f>SUM(E40:H40)</f>
        <v>0</v>
      </c>
      <c r="E40" s="171"/>
      <c r="F40" s="171"/>
      <c r="G40" s="171"/>
      <c r="H40" s="171"/>
      <c r="I40" s="170">
        <f>SUM(J40:M40)</f>
        <v>0</v>
      </c>
      <c r="J40" s="171"/>
      <c r="K40" s="171"/>
      <c r="L40" s="171"/>
      <c r="M40" s="171"/>
      <c r="N40" s="171"/>
      <c r="O40" s="171"/>
      <c r="P40" s="171"/>
    </row>
    <row r="41" spans="1:16" s="121" customFormat="1" ht="15">
      <c r="A41" s="167" t="s">
        <v>242</v>
      </c>
      <c r="B41" s="168">
        <v>2276</v>
      </c>
      <c r="C41" s="169"/>
      <c r="D41" s="170"/>
      <c r="E41" s="171"/>
      <c r="F41" s="171"/>
      <c r="G41" s="171"/>
      <c r="H41" s="171"/>
      <c r="I41" s="170"/>
      <c r="J41" s="171"/>
      <c r="K41" s="171"/>
      <c r="L41" s="171"/>
      <c r="M41" s="171"/>
      <c r="N41" s="171"/>
      <c r="O41" s="171"/>
      <c r="P41" s="171"/>
    </row>
    <row r="42" spans="1:16" s="124" customFormat="1" ht="30">
      <c r="A42" s="172" t="s">
        <v>226</v>
      </c>
      <c r="B42" s="158">
        <v>2280</v>
      </c>
      <c r="C42" s="166">
        <f>D42+I42+N42+P42</f>
        <v>2000</v>
      </c>
      <c r="D42" s="159">
        <f>SUM(E42:H42)</f>
        <v>2000</v>
      </c>
      <c r="E42" s="156">
        <f>E43+E44</f>
        <v>0</v>
      </c>
      <c r="F42" s="156">
        <f>F43+F44</f>
        <v>0</v>
      </c>
      <c r="G42" s="156">
        <f>G43+G44</f>
        <v>2000</v>
      </c>
      <c r="H42" s="156">
        <f>H43+H44</f>
        <v>0</v>
      </c>
      <c r="I42" s="159">
        <f>SUM(J42:M42)</f>
        <v>0</v>
      </c>
      <c r="J42" s="156">
        <f aca="true" t="shared" si="11" ref="J42:P42">J43+J44</f>
        <v>0</v>
      </c>
      <c r="K42" s="156">
        <f t="shared" si="11"/>
        <v>0</v>
      </c>
      <c r="L42" s="156">
        <f t="shared" si="11"/>
        <v>0</v>
      </c>
      <c r="M42" s="156">
        <f t="shared" si="11"/>
        <v>0</v>
      </c>
      <c r="N42" s="156">
        <f t="shared" si="11"/>
        <v>0</v>
      </c>
      <c r="O42" s="156">
        <f t="shared" si="11"/>
        <v>0</v>
      </c>
      <c r="P42" s="156">
        <f t="shared" si="11"/>
        <v>0</v>
      </c>
    </row>
    <row r="43" spans="1:16" s="121" customFormat="1" ht="30.75" customHeight="1">
      <c r="A43" s="167" t="s">
        <v>243</v>
      </c>
      <c r="B43" s="168">
        <v>2281</v>
      </c>
      <c r="C43" s="169">
        <f>D43+I43+N43+P43</f>
        <v>0</v>
      </c>
      <c r="D43" s="170">
        <f>SUM(E43:H43)</f>
        <v>0</v>
      </c>
      <c r="E43" s="171"/>
      <c r="F43" s="171"/>
      <c r="G43" s="171"/>
      <c r="H43" s="171"/>
      <c r="I43" s="170">
        <f>SUM(J43:M43)</f>
        <v>0</v>
      </c>
      <c r="J43" s="171"/>
      <c r="K43" s="171"/>
      <c r="L43" s="171"/>
      <c r="M43" s="171"/>
      <c r="N43" s="171"/>
      <c r="O43" s="171"/>
      <c r="P43" s="171"/>
    </row>
    <row r="44" spans="1:16" s="121" customFormat="1" ht="30" customHeight="1">
      <c r="A44" s="167" t="s">
        <v>12</v>
      </c>
      <c r="B44" s="168">
        <v>2282</v>
      </c>
      <c r="C44" s="169">
        <f>D44+I44+N44+P44</f>
        <v>2000</v>
      </c>
      <c r="D44" s="170">
        <f>SUM(E44:H44)</f>
        <v>2000</v>
      </c>
      <c r="E44" s="171"/>
      <c r="F44" s="171"/>
      <c r="G44" s="171">
        <v>2000</v>
      </c>
      <c r="H44" s="171"/>
      <c r="I44" s="170">
        <f>SUM(J44:M44)</f>
        <v>0</v>
      </c>
      <c r="J44" s="171"/>
      <c r="K44" s="171"/>
      <c r="L44" s="171"/>
      <c r="M44" s="171"/>
      <c r="N44" s="171"/>
      <c r="O44" s="171"/>
      <c r="P44" s="171"/>
    </row>
    <row r="45" spans="1:16" s="119" customFormat="1" ht="15">
      <c r="A45" s="173" t="s">
        <v>244</v>
      </c>
      <c r="B45" s="174">
        <v>2400</v>
      </c>
      <c r="C45" s="169">
        <f aca="true" t="shared" si="12" ref="C45:P45">C46+C47</f>
        <v>0</v>
      </c>
      <c r="D45" s="170">
        <f t="shared" si="12"/>
        <v>0</v>
      </c>
      <c r="E45" s="170">
        <f t="shared" si="12"/>
        <v>0</v>
      </c>
      <c r="F45" s="170">
        <f t="shared" si="12"/>
        <v>0</v>
      </c>
      <c r="G45" s="170">
        <f t="shared" si="12"/>
        <v>0</v>
      </c>
      <c r="H45" s="170">
        <f t="shared" si="12"/>
        <v>0</v>
      </c>
      <c r="I45" s="170">
        <f t="shared" si="12"/>
        <v>0</v>
      </c>
      <c r="J45" s="170">
        <f t="shared" si="12"/>
        <v>0</v>
      </c>
      <c r="K45" s="170">
        <f t="shared" si="12"/>
        <v>0</v>
      </c>
      <c r="L45" s="170">
        <f t="shared" si="12"/>
        <v>0</v>
      </c>
      <c r="M45" s="170">
        <f t="shared" si="12"/>
        <v>0</v>
      </c>
      <c r="N45" s="170">
        <f t="shared" si="12"/>
        <v>0</v>
      </c>
      <c r="O45" s="170">
        <f t="shared" si="12"/>
        <v>0</v>
      </c>
      <c r="P45" s="170">
        <f t="shared" si="12"/>
        <v>0</v>
      </c>
    </row>
    <row r="46" spans="1:16" s="122" customFormat="1" ht="15">
      <c r="A46" s="172" t="s">
        <v>245</v>
      </c>
      <c r="B46" s="158">
        <v>2410</v>
      </c>
      <c r="C46" s="166">
        <f>D46+I46+N46+P46</f>
        <v>0</v>
      </c>
      <c r="D46" s="159">
        <f>SUM(E46:H46)</f>
        <v>0</v>
      </c>
      <c r="E46" s="156"/>
      <c r="F46" s="156"/>
      <c r="G46" s="156"/>
      <c r="H46" s="156"/>
      <c r="I46" s="159">
        <f>SUM(J46:M46)</f>
        <v>0</v>
      </c>
      <c r="J46" s="156"/>
      <c r="K46" s="156"/>
      <c r="L46" s="156"/>
      <c r="M46" s="156"/>
      <c r="N46" s="156"/>
      <c r="O46" s="156"/>
      <c r="P46" s="156"/>
    </row>
    <row r="47" spans="1:16" s="122" customFormat="1" ht="15">
      <c r="A47" s="172" t="s">
        <v>246</v>
      </c>
      <c r="B47" s="158">
        <v>2420</v>
      </c>
      <c r="C47" s="166">
        <f>D47+I47+N47+P47</f>
        <v>0</v>
      </c>
      <c r="D47" s="159">
        <f>SUM(E47:H47)</f>
        <v>0</v>
      </c>
      <c r="E47" s="156"/>
      <c r="F47" s="156"/>
      <c r="G47" s="156"/>
      <c r="H47" s="156"/>
      <c r="I47" s="159">
        <f>SUM(J47:M47)</f>
        <v>0</v>
      </c>
      <c r="J47" s="156"/>
      <c r="K47" s="156"/>
      <c r="L47" s="156"/>
      <c r="M47" s="156"/>
      <c r="N47" s="156"/>
      <c r="O47" s="156"/>
      <c r="P47" s="156"/>
    </row>
    <row r="48" spans="1:16" s="122" customFormat="1" ht="15">
      <c r="A48" s="173" t="s">
        <v>247</v>
      </c>
      <c r="B48" s="174">
        <v>2600</v>
      </c>
      <c r="C48" s="169">
        <f aca="true" t="shared" si="13" ref="C48:P48">C49+C50+C51</f>
        <v>0</v>
      </c>
      <c r="D48" s="170">
        <f t="shared" si="13"/>
        <v>0</v>
      </c>
      <c r="E48" s="170">
        <f t="shared" si="13"/>
        <v>0</v>
      </c>
      <c r="F48" s="170">
        <f t="shared" si="13"/>
        <v>0</v>
      </c>
      <c r="G48" s="170">
        <f t="shared" si="13"/>
        <v>0</v>
      </c>
      <c r="H48" s="170">
        <f t="shared" si="13"/>
        <v>0</v>
      </c>
      <c r="I48" s="170">
        <f t="shared" si="13"/>
        <v>0</v>
      </c>
      <c r="J48" s="170">
        <f t="shared" si="13"/>
        <v>0</v>
      </c>
      <c r="K48" s="170">
        <f t="shared" si="13"/>
        <v>0</v>
      </c>
      <c r="L48" s="170">
        <f t="shared" si="13"/>
        <v>0</v>
      </c>
      <c r="M48" s="170">
        <f t="shared" si="13"/>
        <v>0</v>
      </c>
      <c r="N48" s="170">
        <f t="shared" si="13"/>
        <v>0</v>
      </c>
      <c r="O48" s="170">
        <f t="shared" si="13"/>
        <v>0</v>
      </c>
      <c r="P48" s="170">
        <f t="shared" si="13"/>
        <v>0</v>
      </c>
    </row>
    <row r="49" spans="1:16" s="125" customFormat="1" ht="30">
      <c r="A49" s="172" t="s">
        <v>248</v>
      </c>
      <c r="B49" s="158">
        <v>2610</v>
      </c>
      <c r="C49" s="166">
        <f>D49+I49+N49+P49</f>
        <v>0</v>
      </c>
      <c r="D49" s="159">
        <f>SUM(E49:H49)</f>
        <v>0</v>
      </c>
      <c r="E49" s="156"/>
      <c r="F49" s="156"/>
      <c r="G49" s="156"/>
      <c r="H49" s="156"/>
      <c r="I49" s="159">
        <f>SUM(J49:M49)</f>
        <v>0</v>
      </c>
      <c r="J49" s="156"/>
      <c r="K49" s="156"/>
      <c r="L49" s="156"/>
      <c r="M49" s="156"/>
      <c r="N49" s="156"/>
      <c r="O49" s="156"/>
      <c r="P49" s="156"/>
    </row>
    <row r="50" spans="1:16" s="125" customFormat="1" ht="17.25" customHeight="1">
      <c r="A50" s="172" t="s">
        <v>93</v>
      </c>
      <c r="B50" s="158">
        <v>2620</v>
      </c>
      <c r="C50" s="166">
        <f>D50+I50+N50+P50</f>
        <v>0</v>
      </c>
      <c r="D50" s="159">
        <f>SUM(E50:H50)</f>
        <v>0</v>
      </c>
      <c r="E50" s="156"/>
      <c r="F50" s="156"/>
      <c r="G50" s="156"/>
      <c r="H50" s="156"/>
      <c r="I50" s="159">
        <f>SUM(J50:M50)</f>
        <v>0</v>
      </c>
      <c r="J50" s="156"/>
      <c r="K50" s="156"/>
      <c r="L50" s="156"/>
      <c r="M50" s="156"/>
      <c r="N50" s="156"/>
      <c r="O50" s="156"/>
      <c r="P50" s="156"/>
    </row>
    <row r="51" spans="1:16" s="122" customFormat="1" ht="30.75" customHeight="1">
      <c r="A51" s="172" t="s">
        <v>249</v>
      </c>
      <c r="B51" s="158">
        <v>2630</v>
      </c>
      <c r="C51" s="166">
        <f>D51+I51+N51+P51</f>
        <v>0</v>
      </c>
      <c r="D51" s="159">
        <f>SUM(E51:H51)</f>
        <v>0</v>
      </c>
      <c r="E51" s="156"/>
      <c r="F51" s="156"/>
      <c r="G51" s="156"/>
      <c r="H51" s="156"/>
      <c r="I51" s="159">
        <f>SUM(J51:M51)</f>
        <v>0</v>
      </c>
      <c r="J51" s="156"/>
      <c r="K51" s="156"/>
      <c r="L51" s="156"/>
      <c r="M51" s="156"/>
      <c r="N51" s="156"/>
      <c r="O51" s="156"/>
      <c r="P51" s="156"/>
    </row>
    <row r="52" spans="1:16" s="122" customFormat="1" ht="15" customHeight="1">
      <c r="A52" s="173" t="s">
        <v>95</v>
      </c>
      <c r="B52" s="174">
        <v>2700</v>
      </c>
      <c r="C52" s="169">
        <f aca="true" t="shared" si="14" ref="C52:P52">C53+C54+C55</f>
        <v>380</v>
      </c>
      <c r="D52" s="170">
        <f t="shared" si="14"/>
        <v>380</v>
      </c>
      <c r="E52" s="170">
        <f t="shared" si="14"/>
        <v>0</v>
      </c>
      <c r="F52" s="170">
        <f t="shared" si="14"/>
        <v>0</v>
      </c>
      <c r="G52" s="170">
        <f t="shared" si="14"/>
        <v>380</v>
      </c>
      <c r="H52" s="170">
        <f t="shared" si="14"/>
        <v>0</v>
      </c>
      <c r="I52" s="170">
        <f t="shared" si="14"/>
        <v>0</v>
      </c>
      <c r="J52" s="170">
        <f t="shared" si="14"/>
        <v>0</v>
      </c>
      <c r="K52" s="170">
        <f t="shared" si="14"/>
        <v>0</v>
      </c>
      <c r="L52" s="170">
        <f t="shared" si="14"/>
        <v>0</v>
      </c>
      <c r="M52" s="170">
        <f t="shared" si="14"/>
        <v>0</v>
      </c>
      <c r="N52" s="170">
        <f t="shared" si="14"/>
        <v>0</v>
      </c>
      <c r="O52" s="170">
        <f t="shared" si="14"/>
        <v>0</v>
      </c>
      <c r="P52" s="170">
        <f t="shared" si="14"/>
        <v>0</v>
      </c>
    </row>
    <row r="53" spans="1:16" s="124" customFormat="1" ht="15">
      <c r="A53" s="172" t="s">
        <v>96</v>
      </c>
      <c r="B53" s="158">
        <v>2710</v>
      </c>
      <c r="C53" s="166">
        <f>D53+I53+N53+P53</f>
        <v>0</v>
      </c>
      <c r="D53" s="159">
        <f>SUM(E53:H53)</f>
        <v>0</v>
      </c>
      <c r="E53" s="156"/>
      <c r="F53" s="156"/>
      <c r="G53" s="156"/>
      <c r="H53" s="156"/>
      <c r="I53" s="159">
        <f>SUM(J53:M53)</f>
        <v>0</v>
      </c>
      <c r="J53" s="156"/>
      <c r="K53" s="156"/>
      <c r="L53" s="156"/>
      <c r="M53" s="156"/>
      <c r="N53" s="156"/>
      <c r="O53" s="156"/>
      <c r="P53" s="156"/>
    </row>
    <row r="54" spans="1:16" s="124" customFormat="1" ht="15">
      <c r="A54" s="172" t="s">
        <v>97</v>
      </c>
      <c r="B54" s="158">
        <v>2720</v>
      </c>
      <c r="C54" s="166">
        <f>D54+I54+N54+P54</f>
        <v>0</v>
      </c>
      <c r="D54" s="159">
        <f>SUM(E54:H54)</f>
        <v>0</v>
      </c>
      <c r="E54" s="156"/>
      <c r="F54" s="156"/>
      <c r="G54" s="156"/>
      <c r="H54" s="156"/>
      <c r="I54" s="159">
        <f>SUM(J54:M54)</f>
        <v>0</v>
      </c>
      <c r="J54" s="156"/>
      <c r="K54" s="156"/>
      <c r="L54" s="156"/>
      <c r="M54" s="156"/>
      <c r="N54" s="156"/>
      <c r="O54" s="156"/>
      <c r="P54" s="156"/>
    </row>
    <row r="55" spans="1:16" s="124" customFormat="1" ht="15">
      <c r="A55" s="172" t="s">
        <v>98</v>
      </c>
      <c r="B55" s="158">
        <v>2730</v>
      </c>
      <c r="C55" s="166">
        <f>D55+I55+N55+P55</f>
        <v>380</v>
      </c>
      <c r="D55" s="159">
        <f>SUM(E55:H55)</f>
        <v>380</v>
      </c>
      <c r="E55" s="156"/>
      <c r="F55" s="156"/>
      <c r="G55" s="156">
        <v>380</v>
      </c>
      <c r="H55" s="156"/>
      <c r="I55" s="159">
        <f>SUM(J55:M55)</f>
        <v>0</v>
      </c>
      <c r="J55" s="156"/>
      <c r="K55" s="156"/>
      <c r="L55" s="156"/>
      <c r="M55" s="156"/>
      <c r="N55" s="156"/>
      <c r="O55" s="156"/>
      <c r="P55" s="156"/>
    </row>
    <row r="56" spans="1:16" s="123" customFormat="1" ht="15">
      <c r="A56" s="173" t="s">
        <v>250</v>
      </c>
      <c r="B56" s="174">
        <v>2800</v>
      </c>
      <c r="C56" s="169">
        <f>D56+I56+N56+P56</f>
        <v>0</v>
      </c>
      <c r="D56" s="170">
        <f>SUM(E56:H56)</f>
        <v>0</v>
      </c>
      <c r="E56" s="170"/>
      <c r="F56" s="170"/>
      <c r="G56" s="170"/>
      <c r="H56" s="170"/>
      <c r="I56" s="170">
        <f>SUM(J56:M56)</f>
        <v>0</v>
      </c>
      <c r="J56" s="170"/>
      <c r="K56" s="170"/>
      <c r="L56" s="170"/>
      <c r="M56" s="170"/>
      <c r="N56" s="170"/>
      <c r="O56" s="170"/>
      <c r="P56" s="170"/>
    </row>
    <row r="57" spans="1:16" s="122" customFormat="1" ht="15">
      <c r="A57" s="164" t="s">
        <v>256</v>
      </c>
      <c r="B57" s="165">
        <v>3000</v>
      </c>
      <c r="C57" s="166">
        <f aca="true" t="shared" si="15" ref="C57:P57">C58+C72</f>
        <v>0</v>
      </c>
      <c r="D57" s="159">
        <f t="shared" si="15"/>
        <v>0</v>
      </c>
      <c r="E57" s="159">
        <f t="shared" si="15"/>
        <v>0</v>
      </c>
      <c r="F57" s="159">
        <f t="shared" si="15"/>
        <v>0</v>
      </c>
      <c r="G57" s="159">
        <f t="shared" si="15"/>
        <v>0</v>
      </c>
      <c r="H57" s="159">
        <f t="shared" si="15"/>
        <v>0</v>
      </c>
      <c r="I57" s="159">
        <f t="shared" si="15"/>
        <v>0</v>
      </c>
      <c r="J57" s="159">
        <f t="shared" si="15"/>
        <v>0</v>
      </c>
      <c r="K57" s="159">
        <f t="shared" si="15"/>
        <v>0</v>
      </c>
      <c r="L57" s="159">
        <f t="shared" si="15"/>
        <v>0</v>
      </c>
      <c r="M57" s="159">
        <f t="shared" si="15"/>
        <v>0</v>
      </c>
      <c r="N57" s="159">
        <f t="shared" si="15"/>
        <v>0</v>
      </c>
      <c r="O57" s="159">
        <f t="shared" si="15"/>
        <v>0</v>
      </c>
      <c r="P57" s="159">
        <f t="shared" si="15"/>
        <v>0</v>
      </c>
    </row>
    <row r="58" spans="1:16" s="123" customFormat="1" ht="15">
      <c r="A58" s="164" t="s">
        <v>257</v>
      </c>
      <c r="B58" s="165">
        <v>3100</v>
      </c>
      <c r="C58" s="166">
        <f aca="true" t="shared" si="16" ref="C58:P58">C59+C60+C63+C66+C70+C71</f>
        <v>0</v>
      </c>
      <c r="D58" s="159">
        <f t="shared" si="16"/>
        <v>0</v>
      </c>
      <c r="E58" s="159">
        <f t="shared" si="16"/>
        <v>0</v>
      </c>
      <c r="F58" s="159">
        <f t="shared" si="16"/>
        <v>0</v>
      </c>
      <c r="G58" s="159">
        <f t="shared" si="16"/>
        <v>0</v>
      </c>
      <c r="H58" s="159">
        <f t="shared" si="16"/>
        <v>0</v>
      </c>
      <c r="I58" s="159">
        <f t="shared" si="16"/>
        <v>0</v>
      </c>
      <c r="J58" s="159">
        <f t="shared" si="16"/>
        <v>0</v>
      </c>
      <c r="K58" s="159">
        <f t="shared" si="16"/>
        <v>0</v>
      </c>
      <c r="L58" s="159">
        <f t="shared" si="16"/>
        <v>0</v>
      </c>
      <c r="M58" s="159">
        <f t="shared" si="16"/>
        <v>0</v>
      </c>
      <c r="N58" s="159">
        <f t="shared" si="16"/>
        <v>0</v>
      </c>
      <c r="O58" s="159">
        <f t="shared" si="16"/>
        <v>0</v>
      </c>
      <c r="P58" s="159">
        <f t="shared" si="16"/>
        <v>0</v>
      </c>
    </row>
    <row r="59" spans="1:16" s="126" customFormat="1" ht="17.25" customHeight="1">
      <c r="A59" s="172" t="s">
        <v>100</v>
      </c>
      <c r="B59" s="158">
        <v>3110</v>
      </c>
      <c r="C59" s="166">
        <f>D59+I59+N59+P59</f>
        <v>0</v>
      </c>
      <c r="D59" s="159">
        <f>SUM(E59:H59)</f>
        <v>0</v>
      </c>
      <c r="E59" s="156"/>
      <c r="F59" s="156"/>
      <c r="G59" s="156"/>
      <c r="H59" s="156"/>
      <c r="I59" s="159">
        <f>SUM(J59:M59)</f>
        <v>0</v>
      </c>
      <c r="J59" s="156"/>
      <c r="K59" s="156"/>
      <c r="L59" s="156"/>
      <c r="M59" s="156"/>
      <c r="N59" s="156"/>
      <c r="O59" s="156"/>
      <c r="P59" s="156"/>
    </row>
    <row r="60" spans="1:16" s="124" customFormat="1" ht="15.75" customHeight="1">
      <c r="A60" s="172" t="s">
        <v>102</v>
      </c>
      <c r="B60" s="158">
        <v>3120</v>
      </c>
      <c r="C60" s="166">
        <f aca="true" t="shared" si="17" ref="C60:P60">C61+C62</f>
        <v>0</v>
      </c>
      <c r="D60" s="159">
        <f t="shared" si="17"/>
        <v>0</v>
      </c>
      <c r="E60" s="156">
        <f t="shared" si="17"/>
        <v>0</v>
      </c>
      <c r="F60" s="156">
        <f t="shared" si="17"/>
        <v>0</v>
      </c>
      <c r="G60" s="156">
        <f t="shared" si="17"/>
        <v>0</v>
      </c>
      <c r="H60" s="156">
        <f t="shared" si="17"/>
        <v>0</v>
      </c>
      <c r="I60" s="159">
        <f t="shared" si="17"/>
        <v>0</v>
      </c>
      <c r="J60" s="156">
        <f t="shared" si="17"/>
        <v>0</v>
      </c>
      <c r="K60" s="156">
        <f t="shared" si="17"/>
        <v>0</v>
      </c>
      <c r="L60" s="156">
        <f t="shared" si="17"/>
        <v>0</v>
      </c>
      <c r="M60" s="156">
        <f t="shared" si="17"/>
        <v>0</v>
      </c>
      <c r="N60" s="156">
        <f t="shared" si="17"/>
        <v>0</v>
      </c>
      <c r="O60" s="156">
        <f t="shared" si="17"/>
        <v>0</v>
      </c>
      <c r="P60" s="156">
        <f t="shared" si="17"/>
        <v>0</v>
      </c>
    </row>
    <row r="61" spans="1:16" s="121" customFormat="1" ht="15">
      <c r="A61" s="167" t="s">
        <v>104</v>
      </c>
      <c r="B61" s="168">
        <v>3121</v>
      </c>
      <c r="C61" s="169">
        <f>D61+I61+N61+P61</f>
        <v>0</v>
      </c>
      <c r="D61" s="170">
        <f>SUM(E61:H61)</f>
        <v>0</v>
      </c>
      <c r="E61" s="171"/>
      <c r="F61" s="171"/>
      <c r="G61" s="171"/>
      <c r="H61" s="171"/>
      <c r="I61" s="170">
        <f>SUM(J61:M61)</f>
        <v>0</v>
      </c>
      <c r="J61" s="171"/>
      <c r="K61" s="171"/>
      <c r="L61" s="171"/>
      <c r="M61" s="171"/>
      <c r="N61" s="171"/>
      <c r="O61" s="171"/>
      <c r="P61" s="171"/>
    </row>
    <row r="62" spans="1:16" s="122" customFormat="1" ht="15">
      <c r="A62" s="167" t="s">
        <v>251</v>
      </c>
      <c r="B62" s="168">
        <v>3122</v>
      </c>
      <c r="C62" s="169">
        <f>D62+I62+N62+P62</f>
        <v>0</v>
      </c>
      <c r="D62" s="170">
        <f>SUM(E62:H62)</f>
        <v>0</v>
      </c>
      <c r="E62" s="171"/>
      <c r="F62" s="171"/>
      <c r="G62" s="171"/>
      <c r="H62" s="171"/>
      <c r="I62" s="170">
        <f>SUM(J62:M62)</f>
        <v>0</v>
      </c>
      <c r="J62" s="171"/>
      <c r="K62" s="171"/>
      <c r="L62" s="171"/>
      <c r="M62" s="171"/>
      <c r="N62" s="171"/>
      <c r="O62" s="171"/>
      <c r="P62" s="171"/>
    </row>
    <row r="63" spans="1:16" s="121" customFormat="1" ht="15">
      <c r="A63" s="172" t="s">
        <v>108</v>
      </c>
      <c r="B63" s="158">
        <v>3130</v>
      </c>
      <c r="C63" s="166">
        <f aca="true" t="shared" si="18" ref="C63:P63">C64+C65</f>
        <v>0</v>
      </c>
      <c r="D63" s="159">
        <f t="shared" si="18"/>
        <v>0</v>
      </c>
      <c r="E63" s="156">
        <f t="shared" si="18"/>
        <v>0</v>
      </c>
      <c r="F63" s="156">
        <f t="shared" si="18"/>
        <v>0</v>
      </c>
      <c r="G63" s="156">
        <f t="shared" si="18"/>
        <v>0</v>
      </c>
      <c r="H63" s="156">
        <f t="shared" si="18"/>
        <v>0</v>
      </c>
      <c r="I63" s="159">
        <f t="shared" si="18"/>
        <v>0</v>
      </c>
      <c r="J63" s="156">
        <f t="shared" si="18"/>
        <v>0</v>
      </c>
      <c r="K63" s="156">
        <f t="shared" si="18"/>
        <v>0</v>
      </c>
      <c r="L63" s="156">
        <f t="shared" si="18"/>
        <v>0</v>
      </c>
      <c r="M63" s="156">
        <f t="shared" si="18"/>
        <v>0</v>
      </c>
      <c r="N63" s="156">
        <f t="shared" si="18"/>
        <v>0</v>
      </c>
      <c r="O63" s="156">
        <f t="shared" si="18"/>
        <v>0</v>
      </c>
      <c r="P63" s="156">
        <f t="shared" si="18"/>
        <v>0</v>
      </c>
    </row>
    <row r="64" spans="1:16" s="121" customFormat="1" ht="15">
      <c r="A64" s="167" t="s">
        <v>110</v>
      </c>
      <c r="B64" s="168">
        <v>3131</v>
      </c>
      <c r="C64" s="169">
        <f>D64+I64+N64+P64</f>
        <v>0</v>
      </c>
      <c r="D64" s="170">
        <f>SUM(E64:H64)</f>
        <v>0</v>
      </c>
      <c r="E64" s="171"/>
      <c r="F64" s="171"/>
      <c r="G64" s="171"/>
      <c r="H64" s="171"/>
      <c r="I64" s="170">
        <f>SUM(J64:M64)</f>
        <v>0</v>
      </c>
      <c r="J64" s="171"/>
      <c r="K64" s="171"/>
      <c r="L64" s="171"/>
      <c r="M64" s="171"/>
      <c r="N64" s="171"/>
      <c r="O64" s="171"/>
      <c r="P64" s="171"/>
    </row>
    <row r="65" spans="1:16" s="121" customFormat="1" ht="14.25" customHeight="1">
      <c r="A65" s="167" t="s">
        <v>112</v>
      </c>
      <c r="B65" s="168">
        <v>3132</v>
      </c>
      <c r="C65" s="169">
        <f>D65+I65+N65+P65</f>
        <v>0</v>
      </c>
      <c r="D65" s="170">
        <f>SUM(E65:H65)</f>
        <v>0</v>
      </c>
      <c r="E65" s="171"/>
      <c r="F65" s="171"/>
      <c r="G65" s="171"/>
      <c r="H65" s="171"/>
      <c r="I65" s="170">
        <f>SUM(J65:M65)</f>
        <v>0</v>
      </c>
      <c r="J65" s="171"/>
      <c r="K65" s="171"/>
      <c r="L65" s="171"/>
      <c r="M65" s="171"/>
      <c r="N65" s="171"/>
      <c r="O65" s="171"/>
      <c r="P65" s="171"/>
    </row>
    <row r="66" spans="1:16" s="121" customFormat="1" ht="14.25" customHeight="1">
      <c r="A66" s="172" t="s">
        <v>114</v>
      </c>
      <c r="B66" s="158">
        <v>3140</v>
      </c>
      <c r="C66" s="166">
        <f aca="true" t="shared" si="19" ref="C66:P66">C67+C68+C69</f>
        <v>0</v>
      </c>
      <c r="D66" s="159">
        <f t="shared" si="19"/>
        <v>0</v>
      </c>
      <c r="E66" s="156">
        <f t="shared" si="19"/>
        <v>0</v>
      </c>
      <c r="F66" s="156">
        <f t="shared" si="19"/>
        <v>0</v>
      </c>
      <c r="G66" s="156">
        <f t="shared" si="19"/>
        <v>0</v>
      </c>
      <c r="H66" s="156">
        <f t="shared" si="19"/>
        <v>0</v>
      </c>
      <c r="I66" s="159">
        <f t="shared" si="19"/>
        <v>0</v>
      </c>
      <c r="J66" s="156">
        <f t="shared" si="19"/>
        <v>0</v>
      </c>
      <c r="K66" s="156">
        <f t="shared" si="19"/>
        <v>0</v>
      </c>
      <c r="L66" s="156">
        <f t="shared" si="19"/>
        <v>0</v>
      </c>
      <c r="M66" s="156">
        <f t="shared" si="19"/>
        <v>0</v>
      </c>
      <c r="N66" s="156">
        <f t="shared" si="19"/>
        <v>0</v>
      </c>
      <c r="O66" s="156">
        <f t="shared" si="19"/>
        <v>0</v>
      </c>
      <c r="P66" s="156">
        <f t="shared" si="19"/>
        <v>0</v>
      </c>
    </row>
    <row r="67" spans="1:16" s="121" customFormat="1" ht="14.25" customHeight="1">
      <c r="A67" s="167" t="s">
        <v>116</v>
      </c>
      <c r="B67" s="168">
        <v>3141</v>
      </c>
      <c r="C67" s="169">
        <f>D67+I67+N67+P67</f>
        <v>0</v>
      </c>
      <c r="D67" s="170">
        <f>SUM(E67:H67)</f>
        <v>0</v>
      </c>
      <c r="E67" s="171"/>
      <c r="F67" s="171"/>
      <c r="G67" s="171"/>
      <c r="H67" s="171"/>
      <c r="I67" s="170">
        <f>SUM(J67:M67)</f>
        <v>0</v>
      </c>
      <c r="J67" s="171"/>
      <c r="K67" s="171"/>
      <c r="L67" s="171"/>
      <c r="M67" s="171"/>
      <c r="N67" s="171"/>
      <c r="O67" s="171"/>
      <c r="P67" s="171"/>
    </row>
    <row r="68" spans="1:16" s="121" customFormat="1" ht="15">
      <c r="A68" s="167" t="s">
        <v>118</v>
      </c>
      <c r="B68" s="168">
        <v>3142</v>
      </c>
      <c r="C68" s="169">
        <f>D68+I68+N68+P68</f>
        <v>0</v>
      </c>
      <c r="D68" s="170">
        <f>SUM(E68:H68)</f>
        <v>0</v>
      </c>
      <c r="E68" s="171"/>
      <c r="F68" s="171"/>
      <c r="G68" s="171"/>
      <c r="H68" s="171"/>
      <c r="I68" s="170">
        <f>SUM(J68:M68)</f>
        <v>0</v>
      </c>
      <c r="J68" s="171"/>
      <c r="K68" s="171"/>
      <c r="L68" s="171"/>
      <c r="M68" s="171"/>
      <c r="N68" s="171"/>
      <c r="O68" s="171"/>
      <c r="P68" s="171"/>
    </row>
    <row r="69" spans="1:16" s="119" customFormat="1" ht="15">
      <c r="A69" s="167" t="s">
        <v>120</v>
      </c>
      <c r="B69" s="168">
        <v>3143</v>
      </c>
      <c r="C69" s="169">
        <f>D69+I69+N69+P69</f>
        <v>0</v>
      </c>
      <c r="D69" s="170">
        <f>SUM(E69:H69)</f>
        <v>0</v>
      </c>
      <c r="E69" s="171"/>
      <c r="F69" s="171"/>
      <c r="G69" s="171"/>
      <c r="H69" s="171"/>
      <c r="I69" s="170">
        <f>SUM(J69:M69)</f>
        <v>0</v>
      </c>
      <c r="J69" s="171"/>
      <c r="K69" s="171"/>
      <c r="L69" s="171"/>
      <c r="M69" s="171"/>
      <c r="N69" s="171"/>
      <c r="O69" s="171"/>
      <c r="P69" s="171"/>
    </row>
    <row r="70" spans="1:16" s="122" customFormat="1" ht="15">
      <c r="A70" s="172" t="s">
        <v>122</v>
      </c>
      <c r="B70" s="158">
        <v>3150</v>
      </c>
      <c r="C70" s="166">
        <f>D70+I70+N70+P70</f>
        <v>0</v>
      </c>
      <c r="D70" s="159">
        <f>SUM(E70:H70)</f>
        <v>0</v>
      </c>
      <c r="E70" s="156"/>
      <c r="F70" s="156"/>
      <c r="G70" s="156"/>
      <c r="H70" s="156"/>
      <c r="I70" s="159">
        <f>SUM(J70:M70)</f>
        <v>0</v>
      </c>
      <c r="J70" s="156"/>
      <c r="K70" s="156"/>
      <c r="L70" s="156"/>
      <c r="M70" s="156"/>
      <c r="N70" s="156"/>
      <c r="O70" s="156"/>
      <c r="P70" s="156"/>
    </row>
    <row r="71" spans="1:16" s="122" customFormat="1" ht="15">
      <c r="A71" s="172" t="s">
        <v>124</v>
      </c>
      <c r="B71" s="158">
        <v>3160</v>
      </c>
      <c r="C71" s="166">
        <f>D71+I71+N71+P71</f>
        <v>0</v>
      </c>
      <c r="D71" s="159">
        <f>SUM(E71:H71)</f>
        <v>0</v>
      </c>
      <c r="E71" s="156"/>
      <c r="F71" s="156"/>
      <c r="G71" s="156"/>
      <c r="H71" s="156"/>
      <c r="I71" s="159">
        <f>SUM(J71:M71)</f>
        <v>0</v>
      </c>
      <c r="J71" s="156"/>
      <c r="K71" s="156"/>
      <c r="L71" s="156"/>
      <c r="M71" s="156"/>
      <c r="N71" s="156"/>
      <c r="O71" s="156"/>
      <c r="P71" s="156"/>
    </row>
    <row r="72" spans="1:16" s="121" customFormat="1" ht="15">
      <c r="A72" s="164" t="s">
        <v>258</v>
      </c>
      <c r="B72" s="165">
        <v>3200</v>
      </c>
      <c r="C72" s="166">
        <f aca="true" t="shared" si="20" ref="C72:P72">C73+C74+C75+C76</f>
        <v>0</v>
      </c>
      <c r="D72" s="159">
        <f t="shared" si="20"/>
        <v>0</v>
      </c>
      <c r="E72" s="159">
        <f t="shared" si="20"/>
        <v>0</v>
      </c>
      <c r="F72" s="159">
        <f t="shared" si="20"/>
        <v>0</v>
      </c>
      <c r="G72" s="159">
        <f t="shared" si="20"/>
        <v>0</v>
      </c>
      <c r="H72" s="159">
        <f t="shared" si="20"/>
        <v>0</v>
      </c>
      <c r="I72" s="159">
        <f t="shared" si="20"/>
        <v>0</v>
      </c>
      <c r="J72" s="159">
        <f t="shared" si="20"/>
        <v>0</v>
      </c>
      <c r="K72" s="159">
        <f t="shared" si="20"/>
        <v>0</v>
      </c>
      <c r="L72" s="159">
        <f t="shared" si="20"/>
        <v>0</v>
      </c>
      <c r="M72" s="159">
        <f t="shared" si="20"/>
        <v>0</v>
      </c>
      <c r="N72" s="159">
        <f t="shared" si="20"/>
        <v>0</v>
      </c>
      <c r="O72" s="159">
        <f t="shared" si="20"/>
        <v>0</v>
      </c>
      <c r="P72" s="159">
        <f t="shared" si="20"/>
        <v>0</v>
      </c>
    </row>
    <row r="73" spans="1:16" s="124" customFormat="1" ht="15">
      <c r="A73" s="172" t="s">
        <v>127</v>
      </c>
      <c r="B73" s="158">
        <v>3210</v>
      </c>
      <c r="C73" s="169">
        <f>D73+I73+N73+P73</f>
        <v>0</v>
      </c>
      <c r="D73" s="170">
        <f>SUM(E73:H73)</f>
        <v>0</v>
      </c>
      <c r="E73" s="171"/>
      <c r="F73" s="171"/>
      <c r="G73" s="171"/>
      <c r="H73" s="171"/>
      <c r="I73" s="170">
        <f>SUM(J73:M73)</f>
        <v>0</v>
      </c>
      <c r="J73" s="171"/>
      <c r="K73" s="171"/>
      <c r="L73" s="171"/>
      <c r="M73" s="171"/>
      <c r="N73" s="171"/>
      <c r="O73" s="171"/>
      <c r="P73" s="171"/>
    </row>
    <row r="74" spans="1:16" s="124" customFormat="1" ht="15">
      <c r="A74" s="172" t="s">
        <v>129</v>
      </c>
      <c r="B74" s="158">
        <v>3220</v>
      </c>
      <c r="C74" s="169">
        <f>D74+I74+N74+P74</f>
        <v>0</v>
      </c>
      <c r="D74" s="170">
        <f>SUM(E74:H74)</f>
        <v>0</v>
      </c>
      <c r="E74" s="171"/>
      <c r="F74" s="171"/>
      <c r="G74" s="171"/>
      <c r="H74" s="171"/>
      <c r="I74" s="170">
        <f>SUM(J74:M74)</f>
        <v>0</v>
      </c>
      <c r="J74" s="171"/>
      <c r="K74" s="171"/>
      <c r="L74" s="171"/>
      <c r="M74" s="171"/>
      <c r="N74" s="171"/>
      <c r="O74" s="171"/>
      <c r="P74" s="171"/>
    </row>
    <row r="75" spans="1:16" s="124" customFormat="1" ht="30">
      <c r="A75" s="172" t="s">
        <v>252</v>
      </c>
      <c r="B75" s="158">
        <v>3230</v>
      </c>
      <c r="C75" s="169">
        <f>D75+I75+N75+P75</f>
        <v>0</v>
      </c>
      <c r="D75" s="170">
        <f>SUM(E75:H75)</f>
        <v>0</v>
      </c>
      <c r="E75" s="171"/>
      <c r="F75" s="171"/>
      <c r="G75" s="171"/>
      <c r="H75" s="171"/>
      <c r="I75" s="170">
        <f>SUM(J75:M75)</f>
        <v>0</v>
      </c>
      <c r="J75" s="171"/>
      <c r="K75" s="171"/>
      <c r="L75" s="171"/>
      <c r="M75" s="171"/>
      <c r="N75" s="171"/>
      <c r="O75" s="171"/>
      <c r="P75" s="171"/>
    </row>
    <row r="76" spans="1:16" s="126" customFormat="1" ht="15" customHeight="1">
      <c r="A76" s="172" t="s">
        <v>253</v>
      </c>
      <c r="B76" s="158">
        <v>3240</v>
      </c>
      <c r="C76" s="175"/>
      <c r="D76" s="176"/>
      <c r="E76" s="177"/>
      <c r="F76" s="177"/>
      <c r="G76" s="178"/>
      <c r="H76" s="179"/>
      <c r="I76" s="180"/>
      <c r="J76" s="179"/>
      <c r="K76" s="179"/>
      <c r="L76" s="179"/>
      <c r="M76" s="179"/>
      <c r="N76" s="179"/>
      <c r="O76" s="181"/>
      <c r="P76" s="181"/>
    </row>
    <row r="77" spans="1:16" s="126" customFormat="1" ht="15">
      <c r="A77" s="164" t="s">
        <v>259</v>
      </c>
      <c r="B77" s="165">
        <v>4110</v>
      </c>
      <c r="C77" s="182"/>
      <c r="D77" s="183"/>
      <c r="E77" s="183"/>
      <c r="F77" s="183"/>
      <c r="G77" s="181"/>
      <c r="H77" s="179"/>
      <c r="I77" s="180"/>
      <c r="J77" s="179"/>
      <c r="K77" s="179"/>
      <c r="L77" s="179"/>
      <c r="M77" s="179"/>
      <c r="N77" s="179"/>
      <c r="O77" s="181"/>
      <c r="P77" s="181"/>
    </row>
    <row r="78" spans="1:16" s="126" customFormat="1" ht="15">
      <c r="A78" s="167" t="s">
        <v>136</v>
      </c>
      <c r="B78" s="168">
        <v>4111</v>
      </c>
      <c r="C78" s="184"/>
      <c r="D78" s="185"/>
      <c r="E78" s="186"/>
      <c r="F78" s="186"/>
      <c r="G78" s="187"/>
      <c r="H78" s="188"/>
      <c r="I78" s="189"/>
      <c r="J78" s="188"/>
      <c r="K78" s="188"/>
      <c r="L78" s="188"/>
      <c r="M78" s="188"/>
      <c r="N78" s="188"/>
      <c r="O78" s="187"/>
      <c r="P78" s="187"/>
    </row>
    <row r="79" spans="1:16" s="126" customFormat="1" ht="15">
      <c r="A79" s="167" t="s">
        <v>138</v>
      </c>
      <c r="B79" s="168">
        <v>4112</v>
      </c>
      <c r="C79" s="184"/>
      <c r="D79" s="185"/>
      <c r="E79" s="186"/>
      <c r="F79" s="186"/>
      <c r="G79" s="187"/>
      <c r="H79" s="188"/>
      <c r="I79" s="189"/>
      <c r="J79" s="188"/>
      <c r="K79" s="188"/>
      <c r="L79" s="188"/>
      <c r="M79" s="188"/>
      <c r="N79" s="188"/>
      <c r="O79" s="187"/>
      <c r="P79" s="187"/>
    </row>
    <row r="80" spans="1:16" s="126" customFormat="1" ht="15">
      <c r="A80" s="167" t="s">
        <v>140</v>
      </c>
      <c r="B80" s="168">
        <v>4113</v>
      </c>
      <c r="C80" s="184"/>
      <c r="D80" s="185"/>
      <c r="E80" s="186"/>
      <c r="F80" s="186"/>
      <c r="G80" s="187"/>
      <c r="H80" s="188"/>
      <c r="I80" s="189"/>
      <c r="J80" s="188"/>
      <c r="K80" s="188"/>
      <c r="L80" s="188"/>
      <c r="M80" s="188"/>
      <c r="N80" s="188"/>
      <c r="O80" s="187"/>
      <c r="P80" s="187"/>
    </row>
    <row r="81" spans="1:16" s="126" customFormat="1" ht="15">
      <c r="A81" s="164" t="s">
        <v>260</v>
      </c>
      <c r="B81" s="165">
        <v>4210</v>
      </c>
      <c r="C81" s="190"/>
      <c r="D81" s="191"/>
      <c r="E81" s="192"/>
      <c r="F81" s="192"/>
      <c r="G81" s="181"/>
      <c r="H81" s="179"/>
      <c r="I81" s="180"/>
      <c r="J81" s="179"/>
      <c r="K81" s="179"/>
      <c r="L81" s="179"/>
      <c r="M81" s="179"/>
      <c r="N81" s="179"/>
      <c r="O81" s="181"/>
      <c r="P81" s="181"/>
    </row>
    <row r="82" spans="1:16" s="126" customFormat="1" ht="15">
      <c r="A82" s="164" t="s">
        <v>254</v>
      </c>
      <c r="B82" s="165">
        <v>9000</v>
      </c>
      <c r="C82" s="184"/>
      <c r="D82" s="185"/>
      <c r="E82" s="186"/>
      <c r="F82" s="186"/>
      <c r="G82" s="181"/>
      <c r="H82" s="179"/>
      <c r="I82" s="180"/>
      <c r="J82" s="179"/>
      <c r="K82" s="179"/>
      <c r="L82" s="179"/>
      <c r="M82" s="179"/>
      <c r="N82" s="179"/>
      <c r="O82" s="181"/>
      <c r="P82" s="181"/>
    </row>
    <row r="85" spans="1:11" ht="15.75">
      <c r="A85" s="110" t="s">
        <v>209</v>
      </c>
      <c r="B85" s="56"/>
      <c r="C85" s="56"/>
      <c r="D85" s="56"/>
      <c r="E85" s="56"/>
      <c r="F85" s="60"/>
      <c r="G85" s="60"/>
      <c r="H85" s="56"/>
      <c r="I85" s="111"/>
      <c r="J85" s="111" t="s">
        <v>210</v>
      </c>
      <c r="K85" s="60"/>
    </row>
    <row r="86" spans="1:11" ht="15.75">
      <c r="A86" s="110"/>
      <c r="B86" s="56"/>
      <c r="C86" s="56"/>
      <c r="D86" s="56"/>
      <c r="E86" s="56"/>
      <c r="F86" s="274" t="s">
        <v>13</v>
      </c>
      <c r="G86" s="274"/>
      <c r="H86" s="56"/>
      <c r="I86" s="274" t="s">
        <v>14</v>
      </c>
      <c r="J86" s="274"/>
      <c r="K86" s="274"/>
    </row>
    <row r="87" spans="1:11" ht="15.75">
      <c r="A87" s="110" t="s">
        <v>211</v>
      </c>
      <c r="B87" s="56"/>
      <c r="C87" s="56"/>
      <c r="D87" s="56"/>
      <c r="E87" s="56"/>
      <c r="F87" s="60"/>
      <c r="G87" s="60"/>
      <c r="H87" s="56"/>
      <c r="I87" s="56"/>
      <c r="J87" s="56" t="s">
        <v>212</v>
      </c>
      <c r="K87" s="56"/>
    </row>
    <row r="88" spans="1:11" ht="15.75">
      <c r="A88" s="113"/>
      <c r="B88" s="56"/>
      <c r="C88" s="56"/>
      <c r="D88" s="56"/>
      <c r="E88" s="56"/>
      <c r="F88" s="274" t="s">
        <v>13</v>
      </c>
      <c r="G88" s="274"/>
      <c r="H88" s="56"/>
      <c r="I88" s="274" t="s">
        <v>14</v>
      </c>
      <c r="J88" s="274"/>
      <c r="K88" s="274"/>
    </row>
    <row r="89" spans="1:11" ht="15.75">
      <c r="A89" s="110" t="s">
        <v>213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</row>
    <row r="90" spans="1:11" ht="15.75">
      <c r="A90" s="110" t="s">
        <v>18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</row>
    <row r="91" ht="12.75" hidden="1"/>
    <row r="92" ht="15.75">
      <c r="A92" s="293" t="s">
        <v>272</v>
      </c>
    </row>
    <row r="93" ht="15.75">
      <c r="A93" s="293" t="s">
        <v>273</v>
      </c>
    </row>
    <row r="94" ht="15.75">
      <c r="A94" s="293" t="s">
        <v>274</v>
      </c>
    </row>
    <row r="95" ht="15.75">
      <c r="A95" s="293" t="s">
        <v>275</v>
      </c>
    </row>
    <row r="96" ht="15.75">
      <c r="A96" s="294"/>
    </row>
  </sheetData>
  <sheetProtection/>
  <mergeCells count="20">
    <mergeCell ref="N13:P13"/>
    <mergeCell ref="N14:P15"/>
    <mergeCell ref="D15:D16"/>
    <mergeCell ref="E15:H15"/>
    <mergeCell ref="I15:I16"/>
    <mergeCell ref="J15:M15"/>
    <mergeCell ref="I13:M14"/>
    <mergeCell ref="A1:P1"/>
    <mergeCell ref="A2:P2"/>
    <mergeCell ref="A3:P3"/>
    <mergeCell ref="A4:P4"/>
    <mergeCell ref="A11:D11"/>
    <mergeCell ref="A13:A16"/>
    <mergeCell ref="B13:B16"/>
    <mergeCell ref="C13:C16"/>
    <mergeCell ref="D13:H14"/>
    <mergeCell ref="F86:G86"/>
    <mergeCell ref="I86:K86"/>
    <mergeCell ref="F88:G88"/>
    <mergeCell ref="I88:K88"/>
  </mergeCells>
  <printOptions/>
  <pageMargins left="0.7086614173228347" right="0.31496062992125984" top="0.15748031496062992" bottom="0.15748031496062992" header="0.31496062992125984" footer="0.31496062992125984"/>
  <pageSetup horizontalDpi="600" verticalDpi="600" orientation="landscape" paperSize="9" scale="58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Pasenko_OD</dc:creator>
  <cp:keywords/>
  <dc:description/>
  <cp:lastModifiedBy>Noname</cp:lastModifiedBy>
  <cp:lastPrinted>2016-02-18T09:14:33Z</cp:lastPrinted>
  <dcterms:created xsi:type="dcterms:W3CDTF">2010-01-14T10:23:04Z</dcterms:created>
  <dcterms:modified xsi:type="dcterms:W3CDTF">2016-02-18T13:39:43Z</dcterms:modified>
  <cp:category/>
  <cp:version/>
  <cp:contentType/>
  <cp:contentStatus/>
</cp:coreProperties>
</file>